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300830/Reg Output/Annual Report + Service Complaints Brief + Statistical Tables/2023/2. Annual Statistical Tables/"/>
    </mc:Choice>
  </mc:AlternateContent>
  <xr:revisionPtr revIDLastSave="519" documentId="8_{1A124881-24A2-40F6-A080-1FE4FAE81074}" xr6:coauthVersionLast="47" xr6:coauthVersionMax="47" xr10:uidLastSave="{78880F85-D6FB-4C69-B06A-61BE977F8A3C}"/>
  <bookViews>
    <workbookView xWindow="28680" yWindow="-120" windowWidth="29040" windowHeight="17640" xr2:uid="{85121C90-FDE6-4944-B533-F518802E800A}"/>
  </bookViews>
  <sheets>
    <sheet name="Cover" sheetId="1" r:id="rId1"/>
    <sheet name="Content" sheetId="2" r:id="rId2"/>
    <sheet name="1.1" sheetId="3" r:id="rId3"/>
    <sheet name="1.2" sheetId="4" r:id="rId4"/>
    <sheet name="1.3" sheetId="5" r:id="rId5"/>
    <sheet name="1.4" sheetId="6" r:id="rId6"/>
    <sheet name="1.5" sheetId="7" r:id="rId7"/>
    <sheet name="1.6" sheetId="8" r:id="rId8"/>
    <sheet name="1.7" sheetId="9" r:id="rId9"/>
    <sheet name="1.8" sheetId="10" r:id="rId10"/>
    <sheet name="1.9" sheetId="11" r:id="rId11"/>
    <sheet name="1.10" sheetId="12" r:id="rId12"/>
    <sheet name="1.11" sheetId="13" r:id="rId13"/>
    <sheet name="1.12" sheetId="14" r:id="rId14"/>
    <sheet name="1.13" sheetId="15" r:id="rId15"/>
    <sheet name="1.14" sheetId="16" r:id="rId16"/>
    <sheet name="1.15" sheetId="19" r:id="rId17"/>
  </sheets>
  <definedNames>
    <definedName name="NAME_INV">"INV"</definedName>
    <definedName name="NAME_LESSEQUAL">"""&lt;="""</definedName>
    <definedName name="NAME_LESSTHAN">"""&lt;"""</definedName>
    <definedName name="NAME_MOREEQUAL">"""&gt;="""</definedName>
    <definedName name="NAME_MORETHAN">"""&gt;"""</definedName>
    <definedName name="NAME_OPEN">"Open"</definedName>
    <definedName name="_xlnm.Print_Area" localSheetId="12">'1.11'!$A$1:$L$14</definedName>
    <definedName name="_xlnm.Print_Area" localSheetId="13">'1.12'!$A$1:$K$10</definedName>
    <definedName name="_xlnm.Print_Area" localSheetId="15">'1.14'!$A$1:$H$50</definedName>
    <definedName name="_xlnm.Print_Area" localSheetId="16">'1.15'!$A$1:$H$10</definedName>
    <definedName name="_xlnm.Print_Area" localSheetId="4">'1.3'!$A$1:$F$9</definedName>
    <definedName name="_xlnm.Print_Area" localSheetId="9">'1.8'!$A$1:$M$11</definedName>
    <definedName name="_xlnm.Print_Area" localSheetId="0">Cover!$A$1:$E$22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1" i="6" l="1"/>
  <c r="P110" i="6"/>
  <c r="P109" i="6"/>
  <c r="P108" i="6"/>
  <c r="P107" i="6"/>
  <c r="P106" i="6"/>
  <c r="N111" i="6"/>
  <c r="N110" i="6"/>
  <c r="N109" i="6"/>
  <c r="N108" i="6"/>
  <c r="N107" i="6"/>
  <c r="N106" i="6"/>
  <c r="L111" i="6"/>
  <c r="L110" i="6"/>
  <c r="L109" i="6"/>
  <c r="L108" i="6"/>
  <c r="L107" i="6"/>
  <c r="L106" i="6"/>
  <c r="H45" i="8" l="1"/>
  <c r="D106" i="6"/>
  <c r="D107" i="6"/>
  <c r="D109" i="6"/>
  <c r="D110" i="6"/>
  <c r="D112" i="6" s="1"/>
  <c r="J111" i="6"/>
  <c r="J110" i="6"/>
  <c r="J109" i="6"/>
  <c r="J108" i="6"/>
  <c r="J107" i="6"/>
  <c r="J106" i="6"/>
  <c r="H111" i="6"/>
  <c r="H110" i="6"/>
  <c r="H109" i="6"/>
  <c r="H108" i="6"/>
  <c r="H107" i="6"/>
  <c r="H106" i="6"/>
  <c r="F110" i="6"/>
  <c r="F109" i="6"/>
  <c r="F107" i="6"/>
  <c r="F106" i="6"/>
  <c r="B106" i="6"/>
  <c r="B107" i="6"/>
  <c r="B109" i="6"/>
  <c r="B110" i="6"/>
  <c r="D45" i="8"/>
  <c r="B45" i="8"/>
  <c r="J112" i="6" l="1"/>
  <c r="B112" i="6"/>
  <c r="F112" i="6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<sst xmlns="http://schemas.openxmlformats.org/spreadsheetml/2006/main" count="2475" uniqueCount="360">
  <si>
    <t>Annual Report 2023</t>
  </si>
  <si>
    <t>Presented to Parliament pursuant to Section 340(O) of the Armed Forces Act 2006, as amended by the Armed Forces (Service Complaints and Financial Assistance) Act 2015.</t>
  </si>
  <si>
    <t>Statistical Reference Tables</t>
  </si>
  <si>
    <t>SCOAF Operations</t>
  </si>
  <si>
    <t>Tables 1.1 - 1.15</t>
  </si>
  <si>
    <t>Issued by:</t>
  </si>
  <si>
    <t xml:space="preserve">SCOAF statistics </t>
  </si>
  <si>
    <t>Tel:</t>
  </si>
  <si>
    <t>020 7877 3452</t>
  </si>
  <si>
    <t>Table</t>
  </si>
  <si>
    <t>Description</t>
  </si>
  <si>
    <t>Number of enquiries received by SCOAF</t>
  </si>
  <si>
    <t>1.1</t>
  </si>
  <si>
    <t>Number of enquiries received by year received and Service/ rank/ gender, 2016-2023</t>
  </si>
  <si>
    <t>Number of referrals made by SCOAF</t>
  </si>
  <si>
    <t>1.2</t>
  </si>
  <si>
    <t>Number of referrals made by year received and Service/ rank/ gender, 2016-2023</t>
  </si>
  <si>
    <t>1.3</t>
  </si>
  <si>
    <t>Number of referrals made by timeliness status and year referred, 2016-2023</t>
  </si>
  <si>
    <t>Number of investigation applications received by SCOAF</t>
  </si>
  <si>
    <t>1.4</t>
  </si>
  <si>
    <t>Number of investigation applications received by year received, casetype and Service, 2016-2023</t>
  </si>
  <si>
    <t>1.5</t>
  </si>
  <si>
    <t>Number of investigation applications received by year received, casetype and rank, 2016-2023</t>
  </si>
  <si>
    <t>1.6</t>
  </si>
  <si>
    <t>Number of investigation applications received by year received, casetype and gender, 2016-2023</t>
  </si>
  <si>
    <t>Annual change in number of investigations</t>
  </si>
  <si>
    <t>1.7</t>
  </si>
  <si>
    <t>Annual change in number of SCOAF investigations by case status, 2016-2023</t>
  </si>
  <si>
    <t>1.8</t>
  </si>
  <si>
    <t>Annual change in number of SCOAF investigations by case status and case type, 2023</t>
  </si>
  <si>
    <t>Eligibility decision of investigation applications</t>
  </si>
  <si>
    <t>1.9</t>
  </si>
  <si>
    <t>Number of investigation applications received, by acceptance status and year received, 2016-2023</t>
  </si>
  <si>
    <t>1.10</t>
  </si>
  <si>
    <t>Number of investigation applications received, by acceptance status and case type, 2023</t>
  </si>
  <si>
    <t>Timeliness of completed investigations</t>
  </si>
  <si>
    <t>1.11</t>
  </si>
  <si>
    <t>Number of investigations completed and closed, by timeliness status and year closed, 2016-2023</t>
  </si>
  <si>
    <t>1.12</t>
  </si>
  <si>
    <t>Number of investigations completed, by timeliness status and case type, 2020 and 2023</t>
  </si>
  <si>
    <t>1.13</t>
  </si>
  <si>
    <t>Average time taken to complete an investigation, by case type, allocation status and year closed, 2016-2023</t>
  </si>
  <si>
    <t>Outcome of completed investigations</t>
  </si>
  <si>
    <t>1.14</t>
  </si>
  <si>
    <t>Number of investigations completed, by outcome and year closed, 2016-2023</t>
  </si>
  <si>
    <t>1.15</t>
  </si>
  <si>
    <t>Number of investigations completed, by outcome and Service, 2023</t>
  </si>
  <si>
    <t>Table 1.1a: Number of enquiries by year received and Service¹, 2018-2023</t>
  </si>
  <si>
    <t>Number of enquiries</t>
  </si>
  <si>
    <r>
      <t>% Service profile of enquiries</t>
    </r>
    <r>
      <rPr>
        <vertAlign val="superscript"/>
        <sz val="11"/>
        <color theme="1"/>
        <rFont val="Arial"/>
        <family val="2"/>
      </rPr>
      <t>3</t>
    </r>
  </si>
  <si>
    <t>Year</t>
  </si>
  <si>
    <t>Royal Navy*</t>
  </si>
  <si>
    <t>a</t>
  </si>
  <si>
    <t>British Army</t>
  </si>
  <si>
    <t>b</t>
  </si>
  <si>
    <t>RAF</t>
  </si>
  <si>
    <t>c</t>
  </si>
  <si>
    <r>
      <t>Not recorded</t>
    </r>
    <r>
      <rPr>
        <vertAlign val="superscript"/>
        <sz val="11"/>
        <color theme="1"/>
        <rFont val="Arial"/>
        <family val="2"/>
      </rPr>
      <t>2</t>
    </r>
  </si>
  <si>
    <t>d</t>
  </si>
  <si>
    <t>Total</t>
  </si>
  <si>
    <t>e</t>
  </si>
  <si>
    <t xml:space="preserve">Royal Navy </t>
  </si>
  <si>
    <t>f</t>
  </si>
  <si>
    <t xml:space="preserve">British Army </t>
  </si>
  <si>
    <t>g</t>
  </si>
  <si>
    <t xml:space="preserve">RAF </t>
  </si>
  <si>
    <t>h</t>
  </si>
  <si>
    <t/>
  </si>
  <si>
    <t>⁴</t>
  </si>
  <si>
    <t>ʳ</t>
  </si>
  <si>
    <t>% annual change 2023</t>
  </si>
  <si>
    <t>n.a.</t>
  </si>
  <si>
    <t>* includes Royal Marines</t>
  </si>
  <si>
    <t>ʳ revised from Annual Statistical Tables 2022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</si>
  <si>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Current or most recent Service which the complainant who contacted SCOAF worked at.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</si>
  <si>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Some complainants, during their first contact with SCOAF, did not disclose their Service.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</si>
  <si>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enquiries made where complainants, during their first contact with SCOAF, did not disclose their Service.</t>
    </r>
  </si>
  <si>
    <t>⁴ Figures for % Royal Navy*, % Army and % RAF may not sum up to 100% due to rounding.</t>
  </si>
  <si>
    <t>Source: SCOAF casework</t>
  </si>
  <si>
    <t>Table 1.1b: Number of enquiries by year received and rank, 2018-2023</t>
  </si>
  <si>
    <r>
      <t>% rank profile of enquiries</t>
    </r>
    <r>
      <rPr>
        <vertAlign val="superscript"/>
        <sz val="11"/>
        <color theme="1"/>
        <rFont val="Arial"/>
        <family val="2"/>
      </rPr>
      <t>4</t>
    </r>
  </si>
  <si>
    <r>
      <t>Private</t>
    </r>
    <r>
      <rPr>
        <vertAlign val="superscript"/>
        <sz val="11"/>
        <color theme="1"/>
        <rFont val="Arial"/>
        <family val="2"/>
      </rPr>
      <t>1</t>
    </r>
  </si>
  <si>
    <r>
      <t>NCO &amp; WOs</t>
    </r>
    <r>
      <rPr>
        <vertAlign val="superscript"/>
        <sz val="11"/>
        <color theme="1"/>
        <rFont val="Arial"/>
        <family val="2"/>
      </rPr>
      <t>1,2</t>
    </r>
  </si>
  <si>
    <r>
      <t>Officers/ Officer Cadets</t>
    </r>
    <r>
      <rPr>
        <vertAlign val="superscript"/>
        <sz val="11"/>
        <color theme="1"/>
        <rFont val="Arial"/>
        <family val="2"/>
      </rPr>
      <t>1</t>
    </r>
  </si>
  <si>
    <r>
      <t>Not recorded</t>
    </r>
    <r>
      <rPr>
        <vertAlign val="superscript"/>
        <sz val="11"/>
        <color theme="1"/>
        <rFont val="Arial"/>
        <family val="2"/>
      </rPr>
      <t>3</t>
    </r>
  </si>
  <si>
    <r>
      <t>Private</t>
    </r>
    <r>
      <rPr>
        <vertAlign val="superscript"/>
        <sz val="11"/>
        <color theme="1"/>
        <rFont val="Arial"/>
        <family val="2"/>
      </rPr>
      <t>12</t>
    </r>
  </si>
  <si>
    <r>
      <t>NCO &amp; WOs</t>
    </r>
    <r>
      <rPr>
        <vertAlign val="superscript"/>
        <sz val="11"/>
        <color theme="1"/>
        <rFont val="Arial"/>
        <family val="2"/>
      </rPr>
      <t>1,2,3</t>
    </r>
  </si>
  <si>
    <r>
      <t>Officers/ Officer Cadets</t>
    </r>
    <r>
      <rPr>
        <vertAlign val="superscript"/>
        <sz val="11"/>
        <color theme="1"/>
        <rFont val="Arial"/>
        <family val="2"/>
      </rPr>
      <t>1,4</t>
    </r>
  </si>
  <si>
    <t>⁵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</si>
  <si>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Or equivalent rank.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</si>
  <si>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Non-Commissioned Officers/Warrant Officers.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</si>
  <si>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Some complainants, during their correspondence with SCOAF, did not disclose their rank.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</si>
  <si>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Calculations do not include enquiries made where rank was not recorded.</t>
    </r>
  </si>
  <si>
    <t>⁵ Figures for % Private, % NCOs/WOs and % Officers/Officer Cadets may not sum up to 100% due to rounding.</t>
  </si>
  <si>
    <t>Table 1.1c: Number of enquiries by year received and gender, 2018-2023</t>
  </si>
  <si>
    <r>
      <t>% gender profile of enquiries</t>
    </r>
    <r>
      <rPr>
        <vertAlign val="superscript"/>
        <sz val="11"/>
        <color theme="1"/>
        <rFont val="Arial"/>
        <family val="2"/>
      </rPr>
      <t>2</t>
    </r>
  </si>
  <si>
    <t>Male</t>
  </si>
  <si>
    <t>Female</t>
  </si>
  <si>
    <r>
      <t>Not recorded</t>
    </r>
    <r>
      <rPr>
        <vertAlign val="superscript"/>
        <sz val="11"/>
        <color theme="1"/>
        <rFont val="Arial"/>
        <family val="2"/>
      </rPr>
      <t>1</t>
    </r>
  </si>
  <si>
    <t xml:space="preserve">Male </t>
  </si>
  <si>
    <t xml:space="preserve">Female </t>
  </si>
  <si>
    <t>1</t>
  </si>
  <si>
    <t>2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</si>
  <si>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Some complainants, during their first contact with SCOAF, did not disclose their Gender.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</si>
  <si>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enquiries made where complainants, during their first contact with SCOAF, did not disclose their gender.</t>
    </r>
  </si>
  <si>
    <t>Table 1.2a: Number of referrals made by year referred and Service¹, 2018-2023</t>
  </si>
  <si>
    <t>Number of referrals made</t>
  </si>
  <si>
    <r>
      <t>% Service profile of referrals made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</si>
  <si>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referrals made where complainants, during their first contact with SCOAF, did not disclose their Service.</t>
    </r>
  </si>
  <si>
    <t>Table 1.2b: Number of referrals made by year referred and rank, 2018-2023</t>
  </si>
  <si>
    <r>
      <t>% rank profile of referrals made</t>
    </r>
    <r>
      <rPr>
        <vertAlign val="superscript"/>
        <sz val="11"/>
        <color theme="1"/>
        <rFont val="Arial"/>
        <family val="2"/>
      </rPr>
      <t>4</t>
    </r>
  </si>
  <si>
    <r>
      <t>Private</t>
    </r>
    <r>
      <rPr>
        <vertAlign val="superscript"/>
        <sz val="11"/>
        <color theme="1"/>
        <rFont val="Arial"/>
        <family val="2"/>
      </rPr>
      <t>1,2</t>
    </r>
  </si>
  <si>
    <t>ʳ⁵</t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</si>
  <si>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Calculations do not include referrals made where the complainant's rank was not recorded.</t>
    </r>
  </si>
  <si>
    <t>Table 1.2c: Number of referrals made by year referred and gender, 2018-2023</t>
  </si>
  <si>
    <r>
      <t>% gender profile of referrals made</t>
    </r>
    <r>
      <rPr>
        <vertAlign val="superscript"/>
        <sz val="11"/>
        <color theme="1"/>
        <rFont val="Arial"/>
        <family val="2"/>
      </rPr>
      <t>2</t>
    </r>
  </si>
  <si>
    <t>Table 1.3: Number of referrals made by timeliness status and year referred, 2018-2023</t>
  </si>
  <si>
    <t>Timeliness</t>
  </si>
  <si>
    <t>Inside target time</t>
  </si>
  <si>
    <t>Outside target time</t>
  </si>
  <si>
    <t>Timeliness rate</t>
  </si>
  <si>
    <t>[s]</t>
  </si>
  <si>
    <t>s Data has been suppressed to avoid disclosure of personal information</t>
  </si>
  <si>
    <t>Table 1.4a: Number of investigation applications by year received and Service¹, 2018-2023</t>
  </si>
  <si>
    <t>Number of investigation applications</t>
  </si>
  <si>
    <r>
      <t>% Service profile of investigation applications</t>
    </r>
    <r>
      <rPr>
        <vertAlign val="superscript"/>
        <sz val="11"/>
        <color theme="1"/>
        <rFont val="Arial"/>
        <family val="2"/>
      </rPr>
      <t>3</t>
    </r>
  </si>
  <si>
    <t>Royal Navy*_RevChk</t>
  </si>
  <si>
    <t>British Army_RevChk</t>
  </si>
  <si>
    <t>RAF_RevChk</t>
  </si>
  <si>
    <t>Not recorded2_RevChk</t>
  </si>
  <si>
    <t>Total_RevChk</t>
  </si>
  <si>
    <t xml:space="preserve">Royal Navy* </t>
  </si>
  <si>
    <t>Royal Navy* _RevChk</t>
  </si>
  <si>
    <t>British Army _RevChk</t>
  </si>
  <si>
    <t>RAF _RevChk</t>
  </si>
  <si>
    <t>* Royal Navy figures include Royal Marines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</si>
  <si>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investigation requests where complainants, during their first contact with SCOAF, did not disclose their Service.</t>
    </r>
  </si>
  <si>
    <t>Table 1.4b: Number of admissibility decision review applications by year received and Service¹, 2018-2023</t>
  </si>
  <si>
    <t>Table 1.4c: Number of undue delay investigation applications by year received and Service¹, 2018-2023</t>
  </si>
  <si>
    <t>- Statistics on the annual change 2023 has not been calculated as this was excessively impacted by low recording levels in 2022 and 2023</t>
  </si>
  <si>
    <t>ʳ⁴</t>
  </si>
  <si>
    <t>Table 1.5a: Number of investigation applications by year received and rank, 2018-2023</t>
  </si>
  <si>
    <r>
      <t>% rank profile of investigation applications</t>
    </r>
    <r>
      <rPr>
        <vertAlign val="superscript"/>
        <sz val="11"/>
        <color theme="1"/>
        <rFont val="Arial"/>
        <family val="2"/>
      </rPr>
      <t>5</t>
    </r>
  </si>
  <si>
    <r>
      <t>Officers</t>
    </r>
    <r>
      <rPr>
        <vertAlign val="superscript"/>
        <sz val="11"/>
        <color theme="1"/>
        <rFont val="Arial"/>
        <family val="2"/>
      </rPr>
      <t>3</t>
    </r>
  </si>
  <si>
    <t>3</t>
  </si>
  <si>
    <r>
      <t>Not recorded</t>
    </r>
    <r>
      <rPr>
        <vertAlign val="superscript"/>
        <sz val="11"/>
        <color theme="1"/>
        <rFont val="Arial"/>
        <family val="2"/>
      </rPr>
      <t>4</t>
    </r>
  </si>
  <si>
    <t>4</t>
  </si>
  <si>
    <t>5</t>
  </si>
  <si>
    <r>
      <t>Private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</si>
  <si>
    <t>6</t>
  </si>
  <si>
    <r>
      <t>NCO &amp; WOs</t>
    </r>
    <r>
      <rPr>
        <vertAlign val="superscript"/>
        <sz val="11"/>
        <color theme="1"/>
        <rFont val="Arial"/>
        <family val="2"/>
      </rPr>
      <t xml:space="preserve">1,2 </t>
    </r>
  </si>
  <si>
    <t>7</t>
  </si>
  <si>
    <r>
      <t>Officers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</t>
    </r>
  </si>
  <si>
    <t>8</t>
  </si>
  <si>
    <t>⁶</t>
  </si>
  <si>
    <t>ʳ⁶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</si>
  <si>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Figures for Officers includes Officer Cadets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</si>
  <si>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Some complainants, during their correspondence with SCOAF, did not disclose their rank.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</si>
  <si>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Calculations do not include investigation applications where rank was not recorded.</t>
    </r>
  </si>
  <si>
    <t>⁶ Figures for % Privates, % NCOs/WOs and % Officers may not sum up to 100% due to rounding.</t>
  </si>
  <si>
    <t>Table 1.5b: Number of admissibility decision review applications by year received and rank, 2018-2023</t>
  </si>
  <si>
    <t>Table 1.5c: Number of undue delay investigation applications by year received and rank, 2018-2023</t>
  </si>
  <si>
    <t>Table 1.6a: Number of investigation applications by year received and gender, 2018-2023</t>
  </si>
  <si>
    <r>
      <t>% gender profile of investigation applications</t>
    </r>
    <r>
      <rPr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</si>
  <si>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Some complainants, during their first contact with SCOAF, did not disclose their gender.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</si>
  <si>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investigation requests where complainants, during their first contact with SCOAF, did not disclose their gender.</t>
    </r>
  </si>
  <si>
    <t>Table 1.6b: Number of admissibility decision review applications by year received and gender, 2018-2023</t>
  </si>
  <si>
    <t>Table 1.6c: Number of undue delay investigation applications by year received and gender, 2018-2023</t>
  </si>
  <si>
    <t>Table 1.7: Annual change in number of SCOAF investigations by case status, 2018-2023</t>
  </si>
  <si>
    <t>Remaining open at start of period</t>
  </si>
  <si>
    <t>OpenStart_RevChk</t>
  </si>
  <si>
    <t>Change in open cases during period</t>
  </si>
  <si>
    <t>Chnge_RevChk</t>
  </si>
  <si>
    <t>of which …</t>
  </si>
  <si>
    <t>Blank1</t>
  </si>
  <si>
    <t>Received</t>
  </si>
  <si>
    <t>Recd_RevChk</t>
  </si>
  <si>
    <r>
      <t>Closed</t>
    </r>
    <r>
      <rPr>
        <i/>
        <vertAlign val="superscript"/>
        <sz val="11"/>
        <color theme="0" tint="-0.499984740745262"/>
        <rFont val="Arial"/>
        <family val="2"/>
      </rPr>
      <t>1</t>
    </r>
  </si>
  <si>
    <t>Closd_RevChk</t>
  </si>
  <si>
    <t>Remaining open at end of period</t>
  </si>
  <si>
    <t>OpenEnd_RevChk</t>
  </si>
  <si>
    <t>[n.a.]</t>
  </si>
  <si>
    <r>
      <rPr>
        <vertAlign val="superscript"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 revised from Annual Report 2022</t>
    </r>
  </si>
  <si>
    <t>[n.a.] As the metric can both be positive, negative or zero, no % annual change is calculated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</si>
  <si>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Includes investigations closed before completion (e.g. withdrawn, declined at triage).</t>
    </r>
  </si>
  <si>
    <t>Table 1.8: Annual change in number of SCOAF investigations by case status and case type, 2023</t>
  </si>
  <si>
    <t>Case type</t>
  </si>
  <si>
    <t>Admissibility decision</t>
  </si>
  <si>
    <t>-227</t>
  </si>
  <si>
    <t>Undue delay</t>
  </si>
  <si>
    <t>-47</t>
  </si>
  <si>
    <t>Maladministration</t>
  </si>
  <si>
    <t>-104</t>
  </si>
  <si>
    <t>Substance</t>
  </si>
  <si>
    <t>-127</t>
  </si>
  <si>
    <t>-505</t>
  </si>
  <si>
    <t>[s] Data has been suppressed to avoid disclosure of personal information</t>
  </si>
  <si>
    <t>Table 1.9a: Number of investigation applications eligible for investigation, by year received, 2018¹-2023²</t>
  </si>
  <si>
    <t>Investigation applications eligible for investigation</t>
  </si>
  <si>
    <t>Eligible_RevChk</t>
  </si>
  <si>
    <t>Of which …</t>
  </si>
  <si>
    <t>Investigation applications accepted for investigation</t>
  </si>
  <si>
    <t>Acc_RevChk</t>
  </si>
  <si>
    <r>
      <t>Investigation applications declined to investigate at Triage</t>
    </r>
    <r>
      <rPr>
        <i/>
        <vertAlign val="superscript"/>
        <sz val="11"/>
        <color theme="0" tint="-0.499984740745262"/>
        <rFont val="Arial"/>
        <family val="2"/>
      </rPr>
      <t>3</t>
    </r>
  </si>
  <si>
    <t>TriageFail_RevChk</t>
  </si>
  <si>
    <r>
      <t>Ruled ineligible</t>
    </r>
    <r>
      <rPr>
        <vertAlign val="superscript"/>
        <sz val="11"/>
        <color theme="1"/>
        <rFont val="Arial"/>
        <family val="2"/>
      </rPr>
      <t>4</t>
    </r>
  </si>
  <si>
    <t>Inelig_RevChk</t>
  </si>
  <si>
    <t>% investigation applications eligible for investigation</t>
  </si>
  <si>
    <t>PercentElig_RevChk</t>
  </si>
  <si>
    <t>2018¹</t>
  </si>
  <si>
    <t>2019²</t>
  </si>
  <si>
    <t>2020²</t>
  </si>
  <si>
    <t>2021²</t>
  </si>
  <si>
    <t>2022²</t>
  </si>
  <si>
    <t>2023²</t>
  </si>
  <si>
    <t>[n.a.] no % annual change is calculated for % investigations eligible for investigation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</si>
  <si>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Some substance and maladministration investigation applications received in 2018 were subject to triage after its introduction in 2019, as they had remained on the backlog until then.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</si>
  <si>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current policy of triaging substance and maladministration investigation applications began in 2019.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</si>
  <si>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Only substance and maladministration investigation applications are subject to triage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</si>
  <si>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includes "Withdrawn before acceptance decision" and "Pending an acceptance decision pending"</t>
    </r>
  </si>
  <si>
    <t>Table 1.9b: Number of investigation applications accepted for investigation, by year received, 2018¹-2023²</t>
  </si>
  <si>
    <t>Investigation applications accepted</t>
  </si>
  <si>
    <r>
      <t>Investigation applications not accepted</t>
    </r>
    <r>
      <rPr>
        <vertAlign val="superscript"/>
        <sz val="11"/>
        <color theme="1"/>
        <rFont val="Arial"/>
        <family val="2"/>
      </rPr>
      <t>3</t>
    </r>
  </si>
  <si>
    <t>NotAcc_RevChk</t>
  </si>
  <si>
    <r>
      <t>Declined at Triage</t>
    </r>
    <r>
      <rPr>
        <i/>
        <vertAlign val="superscript"/>
        <sz val="11"/>
        <color theme="0" tint="-0.499984740745262"/>
        <rFont val="Arial"/>
        <family val="2"/>
      </rPr>
      <t>4</t>
    </r>
  </si>
  <si>
    <r>
      <t>Ruled Ineligible</t>
    </r>
    <r>
      <rPr>
        <i/>
        <vertAlign val="superscript"/>
        <sz val="11"/>
        <color theme="0" tint="-0.499984740745262"/>
        <rFont val="Arial"/>
        <family val="2"/>
      </rPr>
      <t>3</t>
    </r>
  </si>
  <si>
    <t>% investigation applications accepted for investigation</t>
  </si>
  <si>
    <t>PercentAcc_RevChk</t>
  </si>
  <si>
    <t>[n.a.] no % annual change is calculated for % investigations accepted for investigation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</si>
  <si>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includes "Withdrawn before acceptance decision" and "Pending an acceptance decision pending"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</si>
  <si>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Only Substance and Maladministration cases are subject to triage</t>
    </r>
  </si>
  <si>
    <t>Table 1.10a: Number of investigation applications eligible for investigation, by case type, 2023</t>
  </si>
  <si>
    <r>
      <t>Investigation applications declined to investigate at Triage</t>
    </r>
    <r>
      <rPr>
        <i/>
        <vertAlign val="superscript"/>
        <sz val="11"/>
        <color theme="0" tint="-0.499984740745262"/>
        <rFont val="Arial"/>
        <family val="2"/>
      </rPr>
      <t>1</t>
    </r>
  </si>
  <si>
    <r>
      <t>Ruled ineligible</t>
    </r>
    <r>
      <rPr>
        <vertAlign val="superscript"/>
        <sz val="11"/>
        <color theme="1"/>
        <rFont val="Arial"/>
        <family val="2"/>
      </rPr>
      <t>2</t>
    </r>
  </si>
  <si>
    <r>
      <t>Substance</t>
    </r>
    <r>
      <rPr>
        <vertAlign val="superscript"/>
        <sz val="11"/>
        <color theme="1"/>
        <rFont val="Arial"/>
        <family val="2"/>
      </rPr>
      <t>1</t>
    </r>
  </si>
  <si>
    <r>
      <t>Maladminstration</t>
    </r>
    <r>
      <rPr>
        <vertAlign val="superscript"/>
        <sz val="11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</si>
  <si>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Only substance and maladministration investigation applications are subject to triage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</si>
  <si>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includes "Withdrawn before acceptance decision" and "Pending an acceptance decision pending"</t>
    </r>
  </si>
  <si>
    <t>Table 1.10b: Number of investigation applications accepted for investigation, by case type, 2023</t>
  </si>
  <si>
    <r>
      <t>Investigation applications not accepted</t>
    </r>
    <r>
      <rPr>
        <vertAlign val="superscript"/>
        <sz val="11"/>
        <color theme="1"/>
        <rFont val="Arial"/>
        <family val="2"/>
      </rPr>
      <t>1</t>
    </r>
  </si>
  <si>
    <r>
      <t>Declined at Triage</t>
    </r>
    <r>
      <rPr>
        <i/>
        <vertAlign val="superscript"/>
        <sz val="11"/>
        <color theme="0" tint="-0.499984740745262"/>
        <rFont val="Arial"/>
        <family val="2"/>
      </rPr>
      <t>2</t>
    </r>
  </si>
  <si>
    <r>
      <t>Ruled ineligible</t>
    </r>
    <r>
      <rPr>
        <i/>
        <vertAlign val="superscript"/>
        <sz val="11"/>
        <color theme="0" tint="-0.499984740745262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</si>
  <si>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includes "Withdrawn before acceptance decision" and "Pending an acceptance decision pending"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</si>
  <si>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Only Substance and Maladministration cases are subject to triage</t>
    </r>
  </si>
  <si>
    <t>Table 1.11: Number of investigations completed¹ and closed, by timeliness status and year closed, 2018-2023</t>
  </si>
  <si>
    <t>Inside_RevChk</t>
  </si>
  <si>
    <t>Outside_RevChk</t>
  </si>
  <si>
    <t>TimelinessRate_RevChk</t>
  </si>
  <si>
    <t>2019</t>
  </si>
  <si>
    <t>2020</t>
  </si>
  <si>
    <t>2021</t>
  </si>
  <si>
    <t>2022</t>
  </si>
  <si>
    <t>2023</t>
  </si>
  <si>
    <t>[n.a.] no % annual change is calculated for timeliness rate</t>
  </si>
  <si>
    <t>¹ Includes investigations closed at the mid investigation case review.</t>
  </si>
  <si>
    <t>Table 1.12: Number of investigations completed, by timeliness status and case type, 2023</t>
  </si>
  <si>
    <t>All case types</t>
  </si>
  <si>
    <t>Table 1.13a: Average¹ time taken² to complete³ ⁴ ⁵ an investigation, by case type and year closed, 2018-2023</t>
  </si>
  <si>
    <t>Admissibility Decision</t>
  </si>
  <si>
    <t>ADM_RevChk</t>
  </si>
  <si>
    <t>Undue Delay</t>
  </si>
  <si>
    <t>DEL_RevChk</t>
  </si>
  <si>
    <t>MAL_RevChk</t>
  </si>
  <si>
    <t>SUB_RevChk</t>
  </si>
  <si>
    <t>2018⁴</t>
  </si>
  <si>
    <t>2019⁵</t>
  </si>
  <si>
    <t>2020⁵</t>
  </si>
  <si>
    <t>2021⁵</t>
  </si>
  <si>
    <t>2022⁵</t>
  </si>
  <si>
    <t>2023⁵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</si>
  <si>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Mean.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</si>
  <si>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Number of weeks.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</si>
  <si>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Includes the time an investigation is delayed by when it is unallocated to an investigator.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</si>
  <si>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Includes investigations closed at the mid investigation case review.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</si>
  <si>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Excludes investigation applications declined at triage.</t>
    </r>
  </si>
  <si>
    <t>Table 1.13b: Average¹ time² a caseworker had spent on a (completed) investigation³ ⁴ ⁵ by case type and year closed, 2018-2023</t>
  </si>
  <si>
    <t>2018³</t>
  </si>
  <si>
    <t>2019⁴</t>
  </si>
  <si>
    <t>2020⁴</t>
  </si>
  <si>
    <t>2021⁴</t>
  </si>
  <si>
    <t>2022⁴</t>
  </si>
  <si>
    <t>2023⁴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</si>
  <si>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Includes investigations closed at the mid investigation case review.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</si>
  <si>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Excludes investigation applications declined at triage.</t>
    </r>
  </si>
  <si>
    <t>Table 1.13c: Average¹ time²  a completed investigation³ ⁴ ⁵ had spent unallocated to caseworker, by case type and year of closure, 2018-2023</t>
  </si>
  <si>
    <t>Table 1.14a: Number of investigations completed, by outcome and year closed, 2018-2023</t>
  </si>
  <si>
    <t>Partially/ Fully upheld</t>
  </si>
  <si>
    <t>PFUpheld_RevChk</t>
  </si>
  <si>
    <t>Not upheld</t>
  </si>
  <si>
    <t>NotUpheld_RevChk</t>
  </si>
  <si>
    <t>% Partially/ Fully upheld</t>
  </si>
  <si>
    <t>PercentPFUpheld_RevChk</t>
  </si>
  <si>
    <t>Table 1.14b: Number of admissibility decision reviews completed, by outcome and year closed, 2018-2023</t>
  </si>
  <si>
    <t>Table 1.14c: Number of undue delay investigations completed, by outcome and year closed, 2018-2023</t>
  </si>
  <si>
    <t>Army</t>
  </si>
  <si>
    <t>Tri Service</t>
  </si>
  <si>
    <t>Table 1.4d: Number of maladministration investigation applications by year received and Service¹, 2018-2023</t>
  </si>
  <si>
    <t>Table 1.4e: Number of substance investigation applications by year received and Service¹, 2018-2023</t>
  </si>
  <si>
    <t>Table 1.6d: Number of maladministration investigation applications by year received and gender, 2018-2023</t>
  </si>
  <si>
    <t>Table 1.6e: Number of substance investigation applications by year received and gender, 2018-2023</t>
  </si>
  <si>
    <t>Table 1.14d: Number of maladministration investigations completed, by outcome and year closed, 2018-2023</t>
  </si>
  <si>
    <t>Table 1.14e: Number of substance investigations completed, by outcome and year closed, 2018-2023</t>
  </si>
  <si>
    <t>Column1</t>
  </si>
  <si>
    <t>Table 1.15: % Partially/ Fully upheld of completed SCOAF investigations by casetype and Service, 2023</t>
  </si>
  <si>
    <t>Column2</t>
  </si>
  <si>
    <t>Note: The timeliness rate shown is a rounded figure and a 100% timeliness rate may not necessarily imply that there were no referrals out of time</t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</si>
  <si>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This is based on a figure of between 0-4 undue delay RAF cases and 28-32 maladministration RAF cases. The exact number of undue delay cases is not shown for GDPR/DPA purposes.</t>
    </r>
  </si>
  <si>
    <t>5%</t>
  </si>
  <si>
    <t>36%</t>
  </si>
  <si>
    <t>3%</t>
  </si>
  <si>
    <t>52%</t>
  </si>
  <si>
    <t>28%</t>
  </si>
  <si>
    <t>39%</t>
  </si>
  <si>
    <t>81%</t>
  </si>
  <si>
    <t>25%</t>
  </si>
  <si>
    <t>51%</t>
  </si>
  <si>
    <t>-7%</t>
  </si>
  <si>
    <t>-19%</t>
  </si>
  <si>
    <t>-38%</t>
  </si>
  <si>
    <t>-18%</t>
  </si>
  <si>
    <t>-13%</t>
  </si>
  <si>
    <t>34%</t>
  </si>
  <si>
    <t>61%</t>
  </si>
  <si>
    <t>35%</t>
  </si>
  <si>
    <t>54%</t>
  </si>
  <si>
    <t>57%</t>
  </si>
  <si>
    <t>46%</t>
  </si>
  <si>
    <t>33%</t>
  </si>
  <si>
    <t>12%</t>
  </si>
  <si>
    <t>53%</t>
  </si>
  <si>
    <t>4%</t>
  </si>
  <si>
    <t>30%</t>
  </si>
  <si>
    <t>23%</t>
  </si>
  <si>
    <t>6%</t>
  </si>
  <si>
    <t>Table 1.5d: Number of maladministration investigation applications by year received and rank, 2018-2023</t>
  </si>
  <si>
    <t>Table 1.5e: Number of substance investigation applications by year received and rank, 2018-2023</t>
  </si>
  <si>
    <r>
      <t>All case types</t>
    </r>
    <r>
      <rPr>
        <vertAlign val="superscript"/>
        <sz val="11"/>
        <color theme="1"/>
        <rFont val="Arial"/>
        <family val="2"/>
      </rPr>
      <t>1</t>
    </r>
  </si>
  <si>
    <t>-15%</t>
  </si>
  <si>
    <t>-16%</t>
  </si>
  <si>
    <t>-4%</t>
  </si>
  <si>
    <t>-14%</t>
  </si>
  <si>
    <t>68%</t>
  </si>
  <si>
    <t>43%</t>
  </si>
  <si>
    <t>38%</t>
  </si>
  <si>
    <t>-11%</t>
  </si>
  <si>
    <t>-3%</t>
  </si>
  <si>
    <t>55%</t>
  </si>
  <si>
    <t>-6%</t>
  </si>
  <si>
    <t>93%</t>
  </si>
  <si>
    <t>64%</t>
  </si>
  <si>
    <t>-21%</t>
  </si>
  <si>
    <t>-56%</t>
  </si>
  <si>
    <t>-31%</t>
  </si>
  <si>
    <t>-5%</t>
  </si>
  <si>
    <t>11%</t>
  </si>
  <si>
    <t>62%</t>
  </si>
  <si>
    <t>22%</t>
  </si>
  <si>
    <t>Table 1.4f: Number of undue delay/maladministration investigation applications by year received and Service¹, 2018-2023</t>
  </si>
  <si>
    <t>Note: Figures presented in these tables have been produced in the spirit of the Code of Practice for Official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</si>
</sst>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;\-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u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6" tint="-0.249977111117893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/>
      <name val="Arial"/>
      <family val="2"/>
    </font>
    <font>
      <i/>
      <vertAlign val="superscript"/>
      <sz val="11"/>
      <color theme="0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i/>
      <vertAlign val="superscript"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3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2" quotePrefix="1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1" xfId="0" applyFont="1" applyBorder="1"/>
    <xf numFmtId="0" fontId="0" fillId="0" borderId="0" xfId="0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9" fontId="2" fillId="0" borderId="0" xfId="1" applyFont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9" fontId="2" fillId="0" borderId="0" xfId="1" applyFont="1" applyFill="1" applyBorder="1"/>
    <xf numFmtId="9" fontId="2" fillId="0" borderId="2" xfId="1" applyFont="1" applyBorder="1" applyAlignment="1">
      <alignment horizontal="right"/>
    </xf>
    <xf numFmtId="9" fontId="2" fillId="0" borderId="3" xfId="1" applyFont="1" applyFill="1" applyBorder="1" applyAlignment="1">
      <alignment horizontal="right"/>
    </xf>
    <xf numFmtId="9" fontId="2" fillId="0" borderId="2" xfId="1" applyFont="1" applyFill="1" applyBorder="1" applyAlignment="1">
      <alignment horizontal="right"/>
    </xf>
    <xf numFmtId="9" fontId="2" fillId="0" borderId="5" xfId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12" fillId="0" borderId="0" xfId="1" applyFont="1" applyBorder="1" applyAlignment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9" fontId="2" fillId="0" borderId="0" xfId="1" applyFont="1" applyAlignment="1">
      <alignment horizontal="right" vertical="center" wrapText="1"/>
    </xf>
    <xf numFmtId="9" fontId="2" fillId="0" borderId="0" xfId="1" applyFont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6" xfId="0" applyFont="1" applyBorder="1" applyAlignment="1">
      <alignment horizontal="right" vertical="center" wrapText="1"/>
    </xf>
    <xf numFmtId="9" fontId="2" fillId="0" borderId="14" xfId="1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/>
    <xf numFmtId="9" fontId="2" fillId="0" borderId="5" xfId="1" applyFont="1" applyBorder="1" applyAlignment="1">
      <alignment horizontal="right"/>
    </xf>
    <xf numFmtId="9" fontId="2" fillId="0" borderId="16" xfId="1" applyFont="1" applyFill="1" applyBorder="1" applyAlignment="1">
      <alignment horizontal="right"/>
    </xf>
    <xf numFmtId="9" fontId="2" fillId="0" borderId="17" xfId="1" applyFont="1" applyFill="1" applyBorder="1"/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/>
    </xf>
    <xf numFmtId="0" fontId="0" fillId="0" borderId="0" xfId="0" applyAlignment="1">
      <alignment horizontal="left"/>
    </xf>
    <xf numFmtId="9" fontId="2" fillId="0" borderId="0" xfId="1" applyFont="1" applyBorder="1" applyAlignment="1">
      <alignment horizontal="left"/>
    </xf>
    <xf numFmtId="9" fontId="2" fillId="0" borderId="0" xfId="1" applyFont="1" applyFill="1" applyBorder="1" applyAlignment="1">
      <alignment horizontal="left"/>
    </xf>
    <xf numFmtId="9" fontId="2" fillId="0" borderId="2" xfId="1" applyFont="1" applyBorder="1" applyAlignment="1">
      <alignment horizontal="left"/>
    </xf>
    <xf numFmtId="9" fontId="2" fillId="0" borderId="3" xfId="1" applyFont="1" applyFill="1" applyBorder="1" applyAlignment="1">
      <alignment horizontal="left"/>
    </xf>
    <xf numFmtId="9" fontId="2" fillId="0" borderId="2" xfId="1" applyFont="1" applyFill="1" applyBorder="1" applyAlignment="1">
      <alignment horizontal="left"/>
    </xf>
    <xf numFmtId="9" fontId="12" fillId="0" borderId="0" xfId="1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9" fontId="2" fillId="0" borderId="0" xfId="1" applyFont="1" applyAlignment="1">
      <alignment horizontal="left" vertical="center" wrapText="1"/>
    </xf>
    <xf numFmtId="9" fontId="2" fillId="0" borderId="0" xfId="1" applyFont="1" applyAlignment="1">
      <alignment horizontal="left" wrapText="1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9" fontId="2" fillId="0" borderId="5" xfId="1" applyFont="1" applyBorder="1" applyAlignment="1">
      <alignment horizontal="left"/>
    </xf>
    <xf numFmtId="9" fontId="2" fillId="0" borderId="16" xfId="1" applyFont="1" applyFill="1" applyBorder="1" applyAlignment="1">
      <alignment horizontal="left"/>
    </xf>
    <xf numFmtId="9" fontId="2" fillId="0" borderId="5" xfId="1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9" fontId="2" fillId="0" borderId="18" xfId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9" fontId="2" fillId="0" borderId="18" xfId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5" fillId="0" borderId="0" xfId="0" applyFont="1"/>
    <xf numFmtId="0" fontId="2" fillId="0" borderId="20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4" fillId="0" borderId="0" xfId="0" applyFont="1"/>
    <xf numFmtId="0" fontId="2" fillId="0" borderId="5" xfId="0" applyFont="1" applyBorder="1" applyAlignment="1">
      <alignment horizontal="right"/>
    </xf>
    <xf numFmtId="9" fontId="2" fillId="0" borderId="17" xfId="1" applyFont="1" applyFill="1" applyBorder="1" applyAlignment="1">
      <alignment horizontal="right"/>
    </xf>
    <xf numFmtId="9" fontId="12" fillId="0" borderId="0" xfId="1" applyFont="1" applyBorder="1" applyAlignment="1"/>
    <xf numFmtId="9" fontId="2" fillId="0" borderId="0" xfId="1" applyFont="1" applyBorder="1" applyAlignment="1">
      <alignment horizontal="right" wrapText="1"/>
    </xf>
    <xf numFmtId="0" fontId="13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/>
    </xf>
    <xf numFmtId="9" fontId="2" fillId="0" borderId="14" xfId="1" applyFont="1" applyBorder="1" applyAlignment="1">
      <alignment horizontal="left" vertical="center" wrapText="1"/>
    </xf>
    <xf numFmtId="9" fontId="2" fillId="0" borderId="14" xfId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9" fontId="2" fillId="0" borderId="0" xfId="1" applyFont="1" applyBorder="1" applyAlignment="1"/>
    <xf numFmtId="9" fontId="12" fillId="0" borderId="18" xfId="1" applyFont="1" applyBorder="1" applyAlignment="1"/>
    <xf numFmtId="9" fontId="2" fillId="0" borderId="14" xfId="1" applyFont="1" applyBorder="1" applyAlignment="1">
      <alignment vertical="center" wrapText="1"/>
    </xf>
    <xf numFmtId="9" fontId="2" fillId="0" borderId="14" xfId="1" applyFont="1" applyBorder="1" applyAlignment="1">
      <alignment wrapText="1"/>
    </xf>
    <xf numFmtId="9" fontId="2" fillId="0" borderId="18" xfId="1" applyFont="1" applyBorder="1" applyAlignment="1">
      <alignment horizontal="right" wrapText="1"/>
    </xf>
    <xf numFmtId="0" fontId="2" fillId="0" borderId="0" xfId="0" quotePrefix="1" applyFont="1" applyAlignment="1">
      <alignment horizontal="left" wrapText="1"/>
    </xf>
    <xf numFmtId="9" fontId="2" fillId="0" borderId="0" xfId="1" applyFont="1" applyBorder="1" applyAlignment="1">
      <alignment vertical="center" wrapText="1"/>
    </xf>
    <xf numFmtId="0" fontId="16" fillId="0" borderId="0" xfId="0" quotePrefix="1" applyFont="1"/>
    <xf numFmtId="9" fontId="2" fillId="0" borderId="2" xfId="1" applyFont="1" applyBorder="1" applyAlignment="1"/>
    <xf numFmtId="9" fontId="2" fillId="0" borderId="3" xfId="1" applyFont="1" applyFill="1" applyBorder="1"/>
    <xf numFmtId="0" fontId="2" fillId="0" borderId="0" xfId="0" quotePrefix="1" applyFont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horizontal="right" vertical="center" wrapText="1"/>
    </xf>
    <xf numFmtId="0" fontId="2" fillId="0" borderId="5" xfId="0" applyFont="1" applyBorder="1"/>
    <xf numFmtId="9" fontId="2" fillId="0" borderId="16" xfId="1" applyFont="1" applyFill="1" applyBorder="1"/>
    <xf numFmtId="0" fontId="12" fillId="0" borderId="0" xfId="1" applyNumberFormat="1" applyFont="1" applyBorder="1" applyAlignment="1">
      <alignment horizontal="left"/>
    </xf>
    <xf numFmtId="0" fontId="2" fillId="0" borderId="14" xfId="0" applyFont="1" applyBorder="1" applyAlignment="1">
      <alignment horizontal="left" wrapText="1"/>
    </xf>
    <xf numFmtId="0" fontId="2" fillId="0" borderId="0" xfId="1" applyNumberFormat="1" applyFont="1" applyAlignment="1">
      <alignment horizontal="left" wrapText="1"/>
    </xf>
    <xf numFmtId="0" fontId="13" fillId="0" borderId="11" xfId="0" applyFont="1" applyBorder="1" applyAlignment="1">
      <alignment horizontal="right" wrapText="1"/>
    </xf>
    <xf numFmtId="0" fontId="2" fillId="0" borderId="2" xfId="0" applyFont="1" applyBorder="1"/>
    <xf numFmtId="0" fontId="13" fillId="0" borderId="0" xfId="0" applyFont="1" applyAlignment="1">
      <alignment horizontal="right" wrapText="1"/>
    </xf>
    <xf numFmtId="9" fontId="17" fillId="0" borderId="0" xfId="1" applyFont="1" applyBorder="1" applyAlignment="1">
      <alignment horizontal="right"/>
    </xf>
    <xf numFmtId="0" fontId="10" fillId="0" borderId="0" xfId="0" quotePrefix="1" applyFont="1" applyAlignment="1">
      <alignment horizontal="left"/>
    </xf>
    <xf numFmtId="0" fontId="18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2" fillId="0" borderId="0" xfId="0" quotePrefix="1" applyFont="1"/>
    <xf numFmtId="0" fontId="2" fillId="0" borderId="22" xfId="0" applyFont="1" applyBorder="1"/>
    <xf numFmtId="0" fontId="10" fillId="0" borderId="0" xfId="0" applyFont="1" applyAlignment="1">
      <alignment horizontal="left" wrapText="1"/>
    </xf>
    <xf numFmtId="9" fontId="2" fillId="0" borderId="16" xfId="1" applyFont="1" applyBorder="1" applyAlignment="1">
      <alignment horizontal="right"/>
    </xf>
    <xf numFmtId="9" fontId="2" fillId="0" borderId="17" xfId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9" fontId="4" fillId="0" borderId="1" xfId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15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2" fillId="0" borderId="15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9" fontId="4" fillId="0" borderId="0" xfId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2" fillId="0" borderId="6" xfId="0" applyFont="1" applyBorder="1" applyAlignment="1">
      <alignment horizontal="right"/>
    </xf>
    <xf numFmtId="0" fontId="17" fillId="0" borderId="0" xfId="0" applyFont="1"/>
    <xf numFmtId="9" fontId="2" fillId="0" borderId="18" xfId="1" applyFont="1" applyBorder="1"/>
    <xf numFmtId="0" fontId="2" fillId="0" borderId="24" xfId="0" applyFont="1" applyBorder="1"/>
    <xf numFmtId="0" fontId="2" fillId="0" borderId="25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9" fontId="2" fillId="0" borderId="0" xfId="1" applyFont="1" applyBorder="1"/>
    <xf numFmtId="9" fontId="2" fillId="0" borderId="5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 applyAlignment="1">
      <alignment horizontal="left"/>
    </xf>
    <xf numFmtId="0" fontId="13" fillId="0" borderId="1" xfId="0" applyFont="1" applyBorder="1" applyAlignment="1">
      <alignment horizontal="right"/>
    </xf>
    <xf numFmtId="0" fontId="13" fillId="0" borderId="9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21" fillId="0" borderId="0" xfId="0" applyFont="1"/>
    <xf numFmtId="1" fontId="2" fillId="0" borderId="0" xfId="0" quotePrefix="1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quotePrefix="1" applyFont="1" applyAlignment="1">
      <alignment horizontal="left" vertical="center" wrapText="1"/>
    </xf>
    <xf numFmtId="9" fontId="2" fillId="0" borderId="2" xfId="1" applyFont="1" applyBorder="1"/>
    <xf numFmtId="0" fontId="21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9" fontId="2" fillId="0" borderId="0" xfId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27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3" fillId="0" borderId="0" xfId="0" applyFont="1"/>
    <xf numFmtId="0" fontId="22" fillId="0" borderId="0" xfId="0" applyFont="1"/>
    <xf numFmtId="0" fontId="13" fillId="0" borderId="0" xfId="0" applyFont="1" applyAlignment="1">
      <alignment horizontal="right"/>
    </xf>
    <xf numFmtId="9" fontId="2" fillId="0" borderId="1" xfId="1" applyFont="1" applyBorder="1" applyAlignment="1">
      <alignment horizontal="right"/>
    </xf>
    <xf numFmtId="0" fontId="15" fillId="0" borderId="0" xfId="0" applyFont="1" applyAlignment="1">
      <alignment horizontal="right"/>
    </xf>
    <xf numFmtId="9" fontId="2" fillId="0" borderId="0" xfId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5" xfId="0" applyFont="1" applyFill="1" applyBorder="1" applyAlignment="1">
      <alignment horizontal="left"/>
    </xf>
    <xf numFmtId="9" fontId="17" fillId="0" borderId="5" xfId="1" applyFont="1" applyFill="1" applyBorder="1" applyAlignment="1">
      <alignment horizontal="right"/>
    </xf>
    <xf numFmtId="0" fontId="2" fillId="0" borderId="0" xfId="0" applyFont="1" applyFill="1"/>
    <xf numFmtId="0" fontId="2" fillId="0" borderId="5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9" fontId="2" fillId="0" borderId="0" xfId="1" applyFont="1"/>
    <xf numFmtId="9" fontId="13" fillId="0" borderId="0" xfId="1" applyFont="1"/>
    <xf numFmtId="9" fontId="2" fillId="0" borderId="0" xfId="1" applyFont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9" fontId="2" fillId="0" borderId="1" xfId="1" applyFont="1" applyBorder="1"/>
    <xf numFmtId="0" fontId="13" fillId="0" borderId="28" xfId="0" applyFont="1" applyBorder="1" applyAlignment="1">
      <alignment horizontal="right" vertical="center"/>
    </xf>
    <xf numFmtId="0" fontId="13" fillId="0" borderId="28" xfId="0" applyFont="1" applyBorder="1" applyAlignment="1">
      <alignment vertical="center"/>
    </xf>
    <xf numFmtId="9" fontId="2" fillId="0" borderId="0" xfId="1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2" fillId="0" borderId="12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/>
    </xf>
    <xf numFmtId="0" fontId="23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6" xfId="0" applyFont="1" applyFill="1" applyBorder="1" applyAlignment="1">
      <alignment horizontal="right" wrapText="1"/>
    </xf>
    <xf numFmtId="9" fontId="12" fillId="0" borderId="0" xfId="1" applyFont="1" applyFill="1" applyBorder="1" applyAlignment="1">
      <alignment horizontal="right"/>
    </xf>
    <xf numFmtId="9" fontId="12" fillId="0" borderId="0" xfId="1" applyFont="1" applyFill="1" applyBorder="1" applyAlignment="1"/>
    <xf numFmtId="0" fontId="2" fillId="0" borderId="2" xfId="0" applyFont="1" applyFill="1" applyBorder="1" applyAlignment="1">
      <alignment horizontal="left"/>
    </xf>
    <xf numFmtId="9" fontId="12" fillId="0" borderId="0" xfId="1" applyFont="1" applyAlignment="1">
      <alignment horizontal="left" vertical="center" wrapText="1"/>
    </xf>
    <xf numFmtId="9" fontId="12" fillId="0" borderId="14" xfId="1" applyFont="1" applyFill="1" applyBorder="1" applyAlignment="1">
      <alignment horizontal="left" vertical="center" wrapText="1"/>
    </xf>
    <xf numFmtId="9" fontId="2" fillId="0" borderId="0" xfId="0" applyNumberFormat="1" applyFont="1" applyAlignment="1">
      <alignment horizontal="right"/>
    </xf>
    <xf numFmtId="9" fontId="2" fillId="0" borderId="0" xfId="0" applyNumberFormat="1" applyFont="1"/>
    <xf numFmtId="0" fontId="2" fillId="0" borderId="0" xfId="0" applyFont="1" applyBorder="1"/>
    <xf numFmtId="9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17" fillId="0" borderId="0" xfId="0" applyFont="1" applyBorder="1"/>
    <xf numFmtId="0" fontId="19" fillId="0" borderId="28" xfId="0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/>
    </xf>
    <xf numFmtId="1" fontId="12" fillId="0" borderId="0" xfId="1" applyNumberFormat="1" applyFont="1" applyBorder="1" applyAlignment="1">
      <alignment horizontal="left"/>
    </xf>
    <xf numFmtId="9" fontId="2" fillId="0" borderId="0" xfId="1" applyFont="1" applyFill="1" applyAlignment="1">
      <alignment horizontal="right" wrapText="1"/>
    </xf>
    <xf numFmtId="9" fontId="2" fillId="0" borderId="0" xfId="1" applyFont="1" applyFill="1" applyAlignment="1">
      <alignment horizontal="right" vertical="center" wrapText="1"/>
    </xf>
    <xf numFmtId="1" fontId="24" fillId="0" borderId="0" xfId="1" applyNumberFormat="1" applyFont="1" applyFill="1" applyBorder="1" applyAlignment="1">
      <alignment horizontal="left"/>
    </xf>
    <xf numFmtId="9" fontId="2" fillId="0" borderId="4" xfId="1" applyFont="1" applyFill="1" applyBorder="1" applyAlignment="1">
      <alignment horizontal="right"/>
    </xf>
    <xf numFmtId="9" fontId="12" fillId="0" borderId="0" xfId="1" applyFont="1" applyFill="1" applyBorder="1" applyAlignment="1">
      <alignment horizontal="left"/>
    </xf>
    <xf numFmtId="9" fontId="12" fillId="0" borderId="0" xfId="1" applyFont="1" applyFill="1" applyAlignment="1">
      <alignment horizontal="right" wrapText="1"/>
    </xf>
    <xf numFmtId="9" fontId="12" fillId="0" borderId="0" xfId="1" applyFont="1" applyFill="1" applyAlignment="1">
      <alignment horizontal="left" wrapText="1"/>
    </xf>
    <xf numFmtId="9" fontId="12" fillId="0" borderId="0" xfId="1" applyFont="1" applyFill="1" applyAlignment="1">
      <alignment horizontal="right" vertical="center" wrapText="1"/>
    </xf>
    <xf numFmtId="9" fontId="12" fillId="0" borderId="0" xfId="1" applyFont="1" applyFill="1" applyAlignment="1">
      <alignment horizontal="left" vertical="center" wrapText="1"/>
    </xf>
    <xf numFmtId="9" fontId="2" fillId="0" borderId="0" xfId="1" applyFont="1" applyFill="1" applyBorder="1" applyAlignment="1">
      <alignment horizontal="right" wrapText="1"/>
    </xf>
    <xf numFmtId="9" fontId="2" fillId="0" borderId="18" xfId="1" applyFont="1" applyFill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9" fontId="25" fillId="0" borderId="1" xfId="1" applyFont="1" applyBorder="1" applyAlignment="1">
      <alignment horizontal="right"/>
    </xf>
    <xf numFmtId="0" fontId="25" fillId="0" borderId="1" xfId="1" applyNumberFormat="1" applyFont="1" applyBorder="1" applyAlignment="1">
      <alignment horizontal="left"/>
    </xf>
    <xf numFmtId="9" fontId="25" fillId="0" borderId="0" xfId="1" applyFont="1" applyBorder="1" applyAlignment="1">
      <alignment horizontal="right"/>
    </xf>
    <xf numFmtId="0" fontId="25" fillId="0" borderId="0" xfId="1" applyNumberFormat="1" applyFont="1" applyBorder="1" applyAlignment="1">
      <alignment horizontal="left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9" fontId="25" fillId="0" borderId="0" xfId="1" applyFont="1" applyFill="1" applyBorder="1" applyAlignment="1">
      <alignment horizontal="right"/>
    </xf>
    <xf numFmtId="9" fontId="25" fillId="0" borderId="0" xfId="1" applyFont="1" applyFill="1" applyBorder="1" applyAlignment="1"/>
    <xf numFmtId="9" fontId="25" fillId="0" borderId="0" xfId="1" applyFont="1" applyBorder="1" applyAlignment="1"/>
    <xf numFmtId="0" fontId="4" fillId="0" borderId="6" xfId="0" applyFont="1" applyBorder="1" applyAlignment="1">
      <alignment horizontal="left" vertical="center" wrapText="1"/>
    </xf>
    <xf numFmtId="9" fontId="25" fillId="0" borderId="0" xfId="1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9" fontId="25" fillId="0" borderId="1" xfId="1" applyFont="1" applyBorder="1" applyAlignment="1"/>
    <xf numFmtId="9" fontId="25" fillId="0" borderId="19" xfId="1" applyFont="1" applyBorder="1" applyAlignment="1"/>
    <xf numFmtId="0" fontId="4" fillId="0" borderId="1" xfId="0" applyFont="1" applyBorder="1" applyAlignment="1">
      <alignment wrapText="1"/>
    </xf>
    <xf numFmtId="9" fontId="25" fillId="0" borderId="19" xfId="1" applyFont="1" applyFill="1" applyBorder="1" applyAlignment="1"/>
    <xf numFmtId="0" fontId="4" fillId="0" borderId="0" xfId="0" applyFont="1" applyFill="1"/>
    <xf numFmtId="9" fontId="25" fillId="0" borderId="1" xfId="1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26" fillId="0" borderId="1" xfId="0" applyFont="1" applyBorder="1" applyAlignment="1">
      <alignment horizontal="left" wrapText="1"/>
    </xf>
    <xf numFmtId="0" fontId="4" fillId="0" borderId="15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left" wrapText="1"/>
    </xf>
    <xf numFmtId="9" fontId="25" fillId="0" borderId="1" xfId="1" applyFont="1" applyFill="1" applyBorder="1" applyAlignment="1">
      <alignment horizontal="right"/>
    </xf>
    <xf numFmtId="9" fontId="25" fillId="0" borderId="1" xfId="1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9" fontId="25" fillId="0" borderId="1" xfId="1" applyFont="1" applyBorder="1" applyAlignment="1">
      <alignment horizontal="left"/>
    </xf>
    <xf numFmtId="0" fontId="4" fillId="0" borderId="6" xfId="0" applyFont="1" applyBorder="1" applyAlignment="1">
      <alignment horizontal="right" wrapText="1"/>
    </xf>
    <xf numFmtId="1" fontId="25" fillId="0" borderId="0" xfId="1" applyNumberFormat="1" applyFont="1" applyBorder="1" applyAlignment="1">
      <alignment horizontal="right"/>
    </xf>
    <xf numFmtId="1" fontId="25" fillId="0" borderId="1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6" xfId="0" applyFont="1" applyBorder="1"/>
    <xf numFmtId="9" fontId="4" fillId="0" borderId="18" xfId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1" xfId="0" applyFont="1" applyBorder="1"/>
    <xf numFmtId="0" fontId="17" fillId="0" borderId="11" xfId="0" applyFont="1" applyBorder="1"/>
    <xf numFmtId="9" fontId="2" fillId="0" borderId="12" xfId="1" applyFont="1" applyBorder="1"/>
    <xf numFmtId="0" fontId="2" fillId="0" borderId="29" xfId="0" applyFont="1" applyBorder="1"/>
    <xf numFmtId="0" fontId="2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17" fillId="0" borderId="11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14" xfId="0" applyFont="1" applyBorder="1"/>
    <xf numFmtId="9" fontId="2" fillId="0" borderId="20" xfId="1" applyFont="1" applyBorder="1"/>
    <xf numFmtId="0" fontId="4" fillId="0" borderId="22" xfId="0" applyFont="1" applyBorder="1" applyAlignment="1">
      <alignment horizontal="left"/>
    </xf>
    <xf numFmtId="0" fontId="27" fillId="0" borderId="0" xfId="0" applyFont="1"/>
    <xf numFmtId="0" fontId="4" fillId="0" borderId="0" xfId="0" applyFont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9" fontId="4" fillId="0" borderId="0" xfId="1" applyFont="1" applyBorder="1"/>
    <xf numFmtId="0" fontId="4" fillId="0" borderId="22" xfId="0" applyFont="1" applyBorder="1"/>
    <xf numFmtId="0" fontId="4" fillId="0" borderId="22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9" fontId="4" fillId="0" borderId="22" xfId="1" applyFont="1" applyBorder="1"/>
    <xf numFmtId="165" fontId="4" fillId="0" borderId="0" xfId="0" quotePrefix="1" applyNumberFormat="1" applyFont="1" applyAlignment="1">
      <alignment horizontal="right"/>
    </xf>
    <xf numFmtId="1" fontId="4" fillId="0" borderId="0" xfId="0" quotePrefix="1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165" fontId="4" fillId="0" borderId="1" xfId="0" quotePrefix="1" applyNumberFormat="1" applyFont="1" applyBorder="1" applyAlignment="1">
      <alignment horizontal="right"/>
    </xf>
    <xf numFmtId="1" fontId="4" fillId="0" borderId="1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28" fillId="0" borderId="15" xfId="0" applyFont="1" applyBorder="1" applyAlignment="1">
      <alignment horizontal="right" vertical="center"/>
    </xf>
    <xf numFmtId="9" fontId="4" fillId="0" borderId="22" xfId="1" applyFont="1" applyBorder="1" applyAlignment="1">
      <alignment horizontal="right"/>
    </xf>
    <xf numFmtId="0" fontId="2" fillId="2" borderId="0" xfId="3" applyFont="1" applyFill="1"/>
    <xf numFmtId="0" fontId="5" fillId="2" borderId="0" xfId="0" applyFont="1" applyFill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2" xfId="3" xr:uid="{E1082C8E-C53D-48C4-82B0-2280D441C3E5}"/>
    <cellStyle name="Percent" xfId="1" builtinId="5"/>
  </cellStyles>
  <dxfs count="7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0"/>
        <name val="Arial"/>
        <family val="2"/>
        <scheme val="none"/>
      </font>
    </dxf>
    <dxf>
      <numFmt numFmtId="13" formatCode="0%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vertical="center" textRotation="0" indent="0" justifyLastLine="0" shrinkToFit="0" readingOrder="0"/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/>
        <right style="dotted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border outline="0">
        <left style="dotted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hair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border diagonalUp="0" diagonalDown="0">
        <left style="dotted">
          <color indexed="64"/>
        </left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>
        <left style="dotted">
          <color indexed="64"/>
        </left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dotted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dotted">
          <color indexed="64"/>
        </left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dotted">
          <color indexed="64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dotted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/>
        <top/>
        <bottom style="hair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indent="0" justifyLastLine="0" shrinkToFit="0" readingOrder="0"/>
      <border diagonalUp="0" diagonalDown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/>
        <bottom style="hair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ill>
        <patternFill>
          <bgColor rgb="FFFFFFCC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\+0;\-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80808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dotted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  <border outline="0">
        <left style="dotted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>
        <left style="dott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 style="dotted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dott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hair">
          <color indexed="64"/>
        </left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dott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 style="dotted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dott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>
        <left style="dotted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hair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 outline="0">
        <left/>
        <right style="dott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2105024" cy="982980"/>
    <xdr:pic>
      <xdr:nvPicPr>
        <xdr:cNvPr id="2" name="Picture 1" descr="S:\Communications\Branding\SCO brand\hi-res files\SCO_colour_AW_CMYK.png">
          <a:extLst>
            <a:ext uri="{FF2B5EF4-FFF2-40B4-BE49-F238E27FC236}">
              <a16:creationId xmlns:a16="http://schemas.microsoft.com/office/drawing/2014/main" id="{B9912E72-971C-461B-BD93-33FDFECCFE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05024" cy="9829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94907B-EAB8-40EB-8ED0-51106D48E12F}" name="TableAR_1_1a17" displayName="TableAR_1_1a17" ref="A4:Q10" totalsRowShown="0" headerRowDxfId="698" dataDxfId="696" headerRowBorderDxfId="697" tableBorderDxfId="695">
  <tableColumns count="17">
    <tableColumn id="1" xr3:uid="{9EE03D71-3AAC-450D-9462-AFC56E5CA2A2}" name="Year"/>
    <tableColumn id="2" xr3:uid="{6F7BBE60-3347-40FB-9036-580792E11F0D}" name="Royal Navy*" dataDxfId="694"/>
    <tableColumn id="3" xr3:uid="{37F0FA66-BDB4-4BD4-B858-2E6FD31DDE1C}" name="a" dataDxfId="693"/>
    <tableColumn id="4" xr3:uid="{B9DB06BB-72C3-4EA0-995A-0C2A4FD1659D}" name="British Army" dataDxfId="692"/>
    <tableColumn id="5" xr3:uid="{151CE4A4-AA1F-4E82-9BAC-5A33FC929BFE}" name="b" dataDxfId="691"/>
    <tableColumn id="6" xr3:uid="{8C585EA1-4485-450A-8667-FE7FCEC7E140}" name="RAF" dataDxfId="690"/>
    <tableColumn id="7" xr3:uid="{7718AA3D-ADCD-49DE-A1B2-598EB738E5E1}" name="c" dataDxfId="689"/>
    <tableColumn id="8" xr3:uid="{34F7C2BC-0235-4117-914E-A35074A7CE16}" name="Not recorded2" dataDxfId="688"/>
    <tableColumn id="9" xr3:uid="{536DFD61-CB2B-4634-BABD-9E543DCCD4D9}" name="d" dataDxfId="687"/>
    <tableColumn id="10" xr3:uid="{A3681B34-9BCB-4642-AD5B-B2989596CAC9}" name="Total" dataDxfId="686"/>
    <tableColumn id="11" xr3:uid="{59984274-FD67-437F-9B41-0ECEFD411FEA}" name="e" dataDxfId="685"/>
    <tableColumn id="12" xr3:uid="{B28D8F9F-8A74-4A65-8F43-2497EB1D73DB}" name="Royal Navy " dataDxfId="684"/>
    <tableColumn id="13" xr3:uid="{7278272B-3EBA-4B95-AA65-3CC9421073EA}" name="f" dataDxfId="683"/>
    <tableColumn id="14" xr3:uid="{018B0653-0FC5-46BE-B1F1-CFE45F4952B8}" name="British Army " dataDxfId="682"/>
    <tableColumn id="15" xr3:uid="{247706BB-7156-4DDF-8521-62C360E2532B}" name="g" dataDxfId="681"/>
    <tableColumn id="16" xr3:uid="{F0D877B8-7D30-416D-9EC7-1676C894985E}" name="RAF " dataDxfId="680"/>
    <tableColumn id="17" xr3:uid="{3D05BDCB-25E2-48EF-A339-DA1F3234FF52}" name="h" dataDxfId="67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9F65B66-2EFC-4D0B-88DA-6648602B8A29}" name="TableAR_1_4c37" displayName="TableAR_1_4c37" ref="A44:Q50" totalsRowShown="0" headerRowDxfId="520" dataDxfId="518" headerRowBorderDxfId="519" tableBorderDxfId="517">
  <tableColumns count="17">
    <tableColumn id="1" xr3:uid="{A59BE7C6-5D48-4391-98C7-AA0E3640C0BB}" name="Year" dataDxfId="516"/>
    <tableColumn id="2" xr3:uid="{514FBB8B-A470-4929-857A-1EA77CED9658}" name="Royal Navy*" dataDxfId="515"/>
    <tableColumn id="3" xr3:uid="{11272B2F-7FD2-46CA-BA74-1BA207DBBBBE}" name="Royal Navy*_RevChk" dataDxfId="514"/>
    <tableColumn id="4" xr3:uid="{9AC70945-D30C-4A2E-962E-64E181003A82}" name="British Army" dataDxfId="513"/>
    <tableColumn id="5" xr3:uid="{E32C6E10-4C39-4201-B5AB-0BA2297F2FEE}" name="British Army_RevChk" dataDxfId="512"/>
    <tableColumn id="6" xr3:uid="{E8B8BD70-5C7D-4941-AD65-8E44D6933073}" name="RAF" dataDxfId="511"/>
    <tableColumn id="7" xr3:uid="{DD8C1E87-EF64-43E9-923C-2BC64EAAA240}" name="RAF_RevChk" dataDxfId="510"/>
    <tableColumn id="8" xr3:uid="{7292C6E0-3177-4613-B5FC-13A743EADB89}" name="Not recorded2" dataDxfId="509"/>
    <tableColumn id="9" xr3:uid="{5E59CCE2-F2BD-4B29-95F0-02E58E6DF5FF}" name="Not recorded2_RevChk" dataDxfId="508"/>
    <tableColumn id="10" xr3:uid="{C72860F2-1A5B-464A-89CA-B4AEE3B11AF5}" name="Total" dataDxfId="507"/>
    <tableColumn id="11" xr3:uid="{74BAF09B-6A89-4F7A-B73B-E4939C3014C6}" name="Total_RevChk" dataDxfId="506"/>
    <tableColumn id="12" xr3:uid="{9D11CCD9-8B76-4964-A9B7-E72AB4A333A6}" name="Royal Navy* " dataDxfId="505"/>
    <tableColumn id="13" xr3:uid="{9036C3E2-BB0B-4672-84CD-E7CE93D55A40}" name="Royal Navy* _RevChk" dataDxfId="504"/>
    <tableColumn id="14" xr3:uid="{DECC3B66-528F-4911-83EE-683FA6E4DD9A}" name="British Army " dataDxfId="503"/>
    <tableColumn id="15" xr3:uid="{ABA3F16F-684D-435C-93D4-6ED47DA3631E}" name="British Army _RevChk" dataDxfId="502"/>
    <tableColumn id="16" xr3:uid="{A59B7DB0-6441-489B-998D-9DDB6E88288B}" name="RAF " dataDxfId="501"/>
    <tableColumn id="17" xr3:uid="{704E1E90-5A6A-4B00-9F8C-D91A77F4E99F}" name="RAF _RevChk" dataDxfId="50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390328E-6B1C-45D8-94AA-0E07534C59FD}" name="TableAR_1_4d38" displayName="TableAR_1_4d38" ref="A86:Q92" totalsRowShown="0" headerRowDxfId="499" dataDxfId="497" headerRowBorderDxfId="498" tableBorderDxfId="496">
  <tableColumns count="17">
    <tableColumn id="1" xr3:uid="{FE32AA66-7B4E-481E-8243-3899F4079952}" name="Year" dataDxfId="495"/>
    <tableColumn id="2" xr3:uid="{4339DF34-FD48-4A28-B2F1-FF5832797647}" name="Royal Navy*" dataDxfId="494"/>
    <tableColumn id="3" xr3:uid="{8A1030D3-18C7-49C7-8C0C-C8E6F8B107D4}" name="Royal Navy*_RevChk" dataDxfId="493"/>
    <tableColumn id="4" xr3:uid="{7AFC2CD0-61FB-42F4-9362-D92127049EB4}" name="British Army" dataDxfId="492"/>
    <tableColumn id="5" xr3:uid="{826F1787-7039-4F76-807C-2E86E5ED276F}" name="British Army_RevChk" dataDxfId="491"/>
    <tableColumn id="6" xr3:uid="{D92F3A55-67A4-4C88-8A41-74895E91AA19}" name="RAF" dataDxfId="490"/>
    <tableColumn id="7" xr3:uid="{6D93890C-9DF2-4D62-9A2D-9CC0495C5627}" name="RAF_RevChk" dataDxfId="489"/>
    <tableColumn id="8" xr3:uid="{AD058CAF-3F82-4198-B58A-50DF88E5FC0A}" name="Not recorded2" dataDxfId="488"/>
    <tableColumn id="9" xr3:uid="{3A3FE4E0-B1E6-4183-8B39-EADD3932EC61}" name="Not recorded2_RevChk" dataDxfId="487"/>
    <tableColumn id="10" xr3:uid="{8DB115C4-223E-440A-8F1C-7D34FA4CB21E}" name="Total" dataDxfId="486"/>
    <tableColumn id="11" xr3:uid="{B7427209-5F1B-4FE9-9950-0311365A10D2}" name="Total_RevChk" dataDxfId="485"/>
    <tableColumn id="12" xr3:uid="{3B00CD21-0A7B-40CB-A3E3-9ACAAD685082}" name="Royal Navy* " dataDxfId="484"/>
    <tableColumn id="13" xr3:uid="{A27078B8-AE70-4046-8CA2-0CCFC951964E}" name="Royal Navy* _RevChk" dataDxfId="483"/>
    <tableColumn id="14" xr3:uid="{E480DADB-9154-41F1-82FD-A09B40D7FE6D}" name="British Army " dataDxfId="482"/>
    <tableColumn id="15" xr3:uid="{9E2FADF5-45AE-4A93-8171-A39E1F6D1548}" name="British Army _RevChk" dataDxfId="481"/>
    <tableColumn id="16" xr3:uid="{1DE7986F-E3DA-4F82-A52B-F83671802ED5}" name="RAF " dataDxfId="480"/>
    <tableColumn id="17" xr3:uid="{1DB26D2C-9FC7-4FB4-B951-6A8FE0B3447A}" name="RAF _RevChk" dataDxfId="47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9433DAB-2C86-4B25-A527-9B940685B333}" name="TableAR_1_4e39" displayName="TableAR_1_4e39" ref="A66:Q72" totalsRowShown="0" headerRowDxfId="478" dataDxfId="476" headerRowBorderDxfId="477" tableBorderDxfId="475">
  <tableColumns count="17">
    <tableColumn id="1" xr3:uid="{0F73EC65-918A-406D-B884-4AD6C35CCB7D}" name="Year" dataDxfId="474"/>
    <tableColumn id="2" xr3:uid="{0D14175B-64BF-4D85-A8EF-C1567B63EC68}" name="Royal Navy*" dataDxfId="473"/>
    <tableColumn id="3" xr3:uid="{B03B6EEC-1539-4356-A7B6-4A17883F2468}" name="Royal Navy*_RevChk" dataDxfId="472"/>
    <tableColumn id="4" xr3:uid="{FF39D325-9131-4DA7-9DB3-F2BD6B15CAFC}" name="British Army" dataDxfId="471"/>
    <tableColumn id="5" xr3:uid="{D597F68C-B90D-4E42-9BEC-0FC0DFECA811}" name="British Army_RevChk" dataDxfId="470"/>
    <tableColumn id="6" xr3:uid="{B471E296-6C93-4668-AB72-01CFD23A5680}" name="RAF" dataDxfId="469"/>
    <tableColumn id="7" xr3:uid="{68742A34-913A-42DA-8CE8-FC482B10B2D0}" name="RAF_RevChk" dataDxfId="468"/>
    <tableColumn id="8" xr3:uid="{83115F0A-80FE-487C-A0A0-7BECD59F8F88}" name="Not recorded2" dataDxfId="467"/>
    <tableColumn id="9" xr3:uid="{11C62361-BEBD-40C0-B97A-4ECE3DDED010}" name="Not recorded2_RevChk" dataDxfId="466"/>
    <tableColumn id="10" xr3:uid="{5F1742BE-B4BF-4DAF-8468-D361E3EE756E}" name="Total" dataDxfId="465"/>
    <tableColumn id="11" xr3:uid="{B8D753A5-85AA-484A-A14B-A310EDCDCFF4}" name="Total_RevChk" dataDxfId="464"/>
    <tableColumn id="12" xr3:uid="{C37F5AC5-DD62-4E56-971F-2494D210F01F}" name="Royal Navy* " dataDxfId="463"/>
    <tableColumn id="13" xr3:uid="{E652687D-CE64-4985-9CCE-0F495A2809DE}" name="Royal Navy* _RevChk" dataDxfId="462"/>
    <tableColumn id="14" xr3:uid="{7AB6014F-2F0F-41C8-A090-02333759B19E}" name="British Army " dataDxfId="461"/>
    <tableColumn id="15" xr3:uid="{24A839D4-AC24-4C48-B7EA-0FFAD31C7197}" name="British Army _RevChk" dataDxfId="460"/>
    <tableColumn id="16" xr3:uid="{84D70344-11FB-4504-8044-BE511B8A3837}" name="RAF " dataDxfId="459"/>
    <tableColumn id="17" xr3:uid="{C08C78FA-AD79-4B4A-B304-9630E8AF3E46}" name="RAF _RevChk" dataDxfId="458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FE24630-BA32-4F69-B47B-0C33F3CA1662}" name="TableAR_1_4d3845" displayName="TableAR_1_4d3845" ref="A105:Q111" totalsRowShown="0" headerRowDxfId="457" dataDxfId="455" headerRowBorderDxfId="456" tableBorderDxfId="454">
  <tableColumns count="17">
    <tableColumn id="1" xr3:uid="{07F49568-2431-491B-80D9-B9D66B5DB56E}" name="Year" dataDxfId="453"/>
    <tableColumn id="2" xr3:uid="{9193E161-0E54-422F-9ED5-8314A95E73E3}" name="Royal Navy*" dataDxfId="452">
      <calculatedColumnFormula>B45+B67</calculatedColumnFormula>
    </tableColumn>
    <tableColumn id="3" xr3:uid="{EB2A73A4-AE10-4AF0-A4C7-5737CB997AC1}" name="Royal Navy*_RevChk" dataDxfId="451"/>
    <tableColumn id="4" xr3:uid="{0FE0C4E2-8AEC-4B7C-BD8B-975AA7B11C6F}" name="British Army" dataDxfId="450">
      <calculatedColumnFormula>D45+D67</calculatedColumnFormula>
    </tableColumn>
    <tableColumn id="5" xr3:uid="{FE507063-5B75-4DD6-AB44-8952ABC3AE7A}" name="British Army_RevChk" dataDxfId="449"/>
    <tableColumn id="6" xr3:uid="{7448C90D-271E-4996-B625-59CE979A33D0}" name="RAF" dataDxfId="448">
      <calculatedColumnFormula>F45+F67</calculatedColumnFormula>
    </tableColumn>
    <tableColumn id="7" xr3:uid="{0D9DF4E0-C49C-4BA6-9D53-186BE7ED9D9C}" name="RAF_RevChk" dataDxfId="447"/>
    <tableColumn id="8" xr3:uid="{8796DD6B-D9EB-4149-8B3E-8C64A61E6AE0}" name="Not recorded2" dataDxfId="446">
      <calculatedColumnFormula>H45+H67</calculatedColumnFormula>
    </tableColumn>
    <tableColumn id="9" xr3:uid="{2C503019-3EFD-4191-A3D4-9EBBA4D0DF76}" name="Not recorded2_RevChk" dataDxfId="445"/>
    <tableColumn id="10" xr3:uid="{58556D2E-D8AF-452C-B49F-C270A589EF0D}" name="Total" dataDxfId="444">
      <calculatedColumnFormula>J45+J67</calculatedColumnFormula>
    </tableColumn>
    <tableColumn id="11" xr3:uid="{BF4909EF-41A1-45DD-8CC1-06B1D60FE834}" name="Total_RevChk" dataDxfId="443"/>
    <tableColumn id="12" xr3:uid="{C4053172-0C4C-4EA1-B5D5-D3777F0A3C20}" name="Royal Navy* " dataDxfId="442">
      <calculatedColumnFormula>ROUND(TableAR_1_4d3845[[#This Row],[Royal Navy*]]/(TableAR_1_4d3845[[#This Row],[Total]]-TableAR_1_4d3845[[#This Row],[Not recorded2]]),2)</calculatedColumnFormula>
    </tableColumn>
    <tableColumn id="13" xr3:uid="{C2F11062-5393-466E-A56B-56C31E8F4264}" name="Royal Navy* _RevChk" dataDxfId="441"/>
    <tableColumn id="14" xr3:uid="{22F63DFC-2CFE-4927-A059-198BECCE1FF9}" name="British Army " dataDxfId="440">
      <calculatedColumnFormula>ROUND(TableAR_1_4d3845[[#This Row],[British Army]]/(TableAR_1_4d3845[[#This Row],[Total]]-TableAR_1_4d3845[[#This Row],[Not recorded2]]),2)</calculatedColumnFormula>
    </tableColumn>
    <tableColumn id="15" xr3:uid="{3322C06C-CA77-4EA2-A02A-2E6ECD045FFD}" name="British Army _RevChk" dataDxfId="439"/>
    <tableColumn id="16" xr3:uid="{755819F1-37F9-419E-A93A-0F4DDB65D6AC}" name="RAF " dataDxfId="438">
      <calculatedColumnFormula>ROUND(TableAR_1_4d3845[[#This Row],[RAF]]/(TableAR_1_4d3845[[#This Row],[Total]]-TableAR_1_4d3845[[#This Row],[Not recorded2]]),2)</calculatedColumnFormula>
    </tableColumn>
    <tableColumn id="17" xr3:uid="{A5BF50E0-46C6-48DA-AC6C-B0CDB3F719FE}" name="RAF _RevChk" dataDxfId="437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2BF6B03-5BE9-432D-B8A8-9C976D2917C5}" name="TableAR_1_5a40" displayName="TableAR_1_5a40" ref="A4:Q10" totalsRowShown="0" headerRowDxfId="424" dataDxfId="422" headerRowBorderDxfId="423" tableBorderDxfId="421">
  <tableColumns count="17">
    <tableColumn id="1" xr3:uid="{DC148A57-0A48-4881-8B68-259BA125CF38}" name="Year" dataDxfId="420"/>
    <tableColumn id="2" xr3:uid="{B1E3A6A2-4FF7-465C-87FD-C136D544ECBA}" name="Private1" dataDxfId="419"/>
    <tableColumn id="3" xr3:uid="{9CD780C5-286F-409E-99AE-2D4D10B9E0F0}" name="1" dataDxfId="418"/>
    <tableColumn id="4" xr3:uid="{09A69AF0-1C87-4A2F-813C-6032D018A531}" name="NCO &amp; WOs1,2" dataDxfId="417"/>
    <tableColumn id="5" xr3:uid="{FC936A57-5B2E-47A5-A9B1-0E35836EC0B1}" name="2" dataDxfId="416"/>
    <tableColumn id="6" xr3:uid="{D1DC8D41-ECA7-4363-A2CD-EB431246C545}" name="Officers3" dataDxfId="415"/>
    <tableColumn id="7" xr3:uid="{9633720F-5ECC-462D-86F9-DC23DD56B8C3}" name="3" dataDxfId="414"/>
    <tableColumn id="8" xr3:uid="{BF0F2B14-66C9-4DB7-87CD-9224B7EA98BE}" name="Not recorded4" dataDxfId="413"/>
    <tableColumn id="9" xr3:uid="{68AAE24D-2B1E-483A-A959-3DE7B26039C7}" name="4" dataDxfId="412"/>
    <tableColumn id="10" xr3:uid="{3B87219D-6E73-4499-9C5D-E0AEDB146C74}" name="Total" dataDxfId="411"/>
    <tableColumn id="11" xr3:uid="{2EA71B82-47A8-43BE-8C30-D3BDC1354F75}" name="5" dataDxfId="410"/>
    <tableColumn id="12" xr3:uid="{CDE8AD33-FCA9-4987-A3DE-9C86189FA22D}" name="Private1 " dataDxfId="409"/>
    <tableColumn id="13" xr3:uid="{7BF2B56E-E5D8-43BF-B702-16F3610335DB}" name="6" dataDxfId="408"/>
    <tableColumn id="14" xr3:uid="{5765498B-6219-48D3-B4CE-B47D305F2932}" name="NCO &amp; WOs1,2 " dataDxfId="407"/>
    <tableColumn id="15" xr3:uid="{67C3CD7B-3D60-41C6-884D-B36F1E37357D}" name="7" dataDxfId="406"/>
    <tableColumn id="16" xr3:uid="{1C319DB7-A578-4540-A262-58E726EACEE8}" name="Officers3 " dataDxfId="405"/>
    <tableColumn id="17" xr3:uid="{1F8D75AF-6131-43BE-A19E-68DD3684ED3F}" name="8" dataDxfId="40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D3F48D2-B363-4292-9F6A-6D7B3D47D813}" name="TableAR_1_5b41" displayName="TableAR_1_5b41" ref="A25:Q31" totalsRowShown="0" dataDxfId="402" headerRowBorderDxfId="403" tableBorderDxfId="401">
  <tableColumns count="17">
    <tableColumn id="1" xr3:uid="{45791CCD-830E-4CDB-86E6-430B1A250DE2}" name="Year" dataDxfId="400"/>
    <tableColumn id="2" xr3:uid="{A2E6D905-9138-4BA9-9F35-5980BACAFFAA}" name="Private1" dataDxfId="399"/>
    <tableColumn id="3" xr3:uid="{69EAB57A-5F0B-4B6B-A050-8BC0215F7001}" name="1" dataDxfId="398"/>
    <tableColumn id="4" xr3:uid="{4B0BD726-83EE-45EE-B1B9-C4467F41650E}" name="NCO &amp; WOs1,2" dataDxfId="397"/>
    <tableColumn id="5" xr3:uid="{59B702C4-7B81-4CDD-A7E8-6E4AD9B5B662}" name="2" dataDxfId="396"/>
    <tableColumn id="6" xr3:uid="{2D8B6570-CDED-48D4-838B-74D1E24030AC}" name="Officers3" dataDxfId="395"/>
    <tableColumn id="7" xr3:uid="{9E4387B2-AA0C-48A5-8849-A302F6D0900D}" name="3" dataDxfId="394"/>
    <tableColumn id="8" xr3:uid="{29242215-6F6F-4B72-B3E1-5853F60A522A}" name="Not recorded4" dataDxfId="393"/>
    <tableColumn id="9" xr3:uid="{90F9F57A-8A88-4777-861D-B46AFF06F504}" name="4" dataDxfId="392"/>
    <tableColumn id="10" xr3:uid="{04BEDE2A-6311-42E7-AE79-B775F42BCB0E}" name="Total" dataDxfId="391"/>
    <tableColumn id="11" xr3:uid="{1EAA5EDA-6236-448F-923E-3A3025174EF9}" name="5" dataDxfId="390"/>
    <tableColumn id="12" xr3:uid="{A64F63B7-D4E5-46AE-8980-8F5904DE591D}" name="Private1 " dataDxfId="389"/>
    <tableColumn id="13" xr3:uid="{FEC92664-3850-495F-8F8B-AF93ADF5A2EC}" name="6" dataDxfId="388"/>
    <tableColumn id="14" xr3:uid="{B4C4BF1D-113B-45EF-8D8C-C55620AA219E}" name="NCO &amp; WOs1,2 " dataDxfId="387"/>
    <tableColumn id="15" xr3:uid="{4E3AD643-AF12-4C28-9331-B1A34CF97895}" name="7" dataDxfId="386"/>
    <tableColumn id="16" xr3:uid="{2C7D6ECB-1536-4B15-AD3D-4C395F27D623}" name="Officers3 " dataDxfId="385"/>
    <tableColumn id="17" xr3:uid="{803603B4-BD52-4BFD-BD3B-0A7D2AB61A38}" name="8" dataDxfId="38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729C0E-2F17-444E-9000-8BDEFBD362C7}" name="TableAR_1_5c48" displayName="TableAR_1_5c48" ref="A46:Q52" totalsRowShown="0" dataDxfId="382" headerRowBorderDxfId="383" tableBorderDxfId="381">
  <tableColumns count="17">
    <tableColumn id="1" xr3:uid="{83A8EC2C-4BB5-406F-A690-21EE5BCBA617}" name="Year" dataDxfId="380"/>
    <tableColumn id="2" xr3:uid="{A3EEBEA7-09FC-455D-A4A1-1CBBB0825D16}" name="Private1" dataDxfId="379"/>
    <tableColumn id="3" xr3:uid="{FE3A4303-D207-4EA1-BE59-E6AA902E813F}" name="1" dataDxfId="378"/>
    <tableColumn id="4" xr3:uid="{65B279D2-F4BB-4922-BBBD-62491D5ADABA}" name="NCO &amp; WOs1,2" dataDxfId="377"/>
    <tableColumn id="5" xr3:uid="{D321772F-A926-4308-AC2B-1B0181066C41}" name="2" dataDxfId="376"/>
    <tableColumn id="6" xr3:uid="{3284525A-1CCE-4651-BE41-CBE1A0CBE3F7}" name="Officers3" dataDxfId="375"/>
    <tableColumn id="7" xr3:uid="{E447C53A-7616-417C-BB33-F9C0C8744D90}" name="3" dataDxfId="374"/>
    <tableColumn id="8" xr3:uid="{41B21D65-3492-4E3C-8DA8-7E493CA683D9}" name="Not recorded4" dataDxfId="373"/>
    <tableColumn id="9" xr3:uid="{8EDF18C2-8B3F-42A1-992E-BF4223BA6CBF}" name="4" dataDxfId="372"/>
    <tableColumn id="10" xr3:uid="{40067491-21B8-42A7-9207-FDECA58DE721}" name="Total" dataDxfId="371"/>
    <tableColumn id="11" xr3:uid="{44D048F0-49EC-4C91-87AC-2D284796D60C}" name="5" dataDxfId="370"/>
    <tableColumn id="12" xr3:uid="{6D2D6A6F-01D1-4E72-85AD-8C1C8E5E30B2}" name="Private1 " dataDxfId="369"/>
    <tableColumn id="13" xr3:uid="{B795AAB2-671D-435D-A9A7-8F393C5B9B2D}" name="6" dataDxfId="368"/>
    <tableColumn id="14" xr3:uid="{FF882E0B-0FB8-4E56-AE59-E614453388DF}" name="NCO &amp; WOs1,2 " dataDxfId="367"/>
    <tableColumn id="15" xr3:uid="{F8CCAEDB-9857-4E73-81B2-AD0323EA8199}" name="7" dataDxfId="366"/>
    <tableColumn id="16" xr3:uid="{BF0968B5-A124-4C75-AD4B-EEE0C5A518ED}" name="Officers3 " dataDxfId="365"/>
    <tableColumn id="17" xr3:uid="{BC5896E5-07AC-4B20-9F7D-9593CEBDC59D}" name="8" dataDxfId="364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7016323-AC75-4F38-A270-7399A5C702F5}" name="TableAR_1_5d49" displayName="TableAR_1_5d49" ref="A89:Q95" totalsRowShown="0" dataDxfId="362" headerRowBorderDxfId="363" tableBorderDxfId="361">
  <tableColumns count="17">
    <tableColumn id="1" xr3:uid="{BCD67E9A-123E-4582-9CF5-0AB5209405EB}" name="Year" dataDxfId="360"/>
    <tableColumn id="2" xr3:uid="{DF022D26-2906-4E2D-BF9A-20C3AED8B09D}" name="Private1" dataDxfId="359"/>
    <tableColumn id="3" xr3:uid="{37CA8237-9B57-4F89-9A8C-98CDD0CA23FA}" name="1" dataDxfId="358"/>
    <tableColumn id="4" xr3:uid="{AE12B4C9-66B2-4FF1-8F1A-A83DBBF36184}" name="NCO &amp; WOs1,2" dataDxfId="357"/>
    <tableColumn id="5" xr3:uid="{20A8AE12-2394-4580-955E-57A9549620D6}" name="2" dataDxfId="356"/>
    <tableColumn id="6" xr3:uid="{13031160-7D9C-449A-9D9F-29498F5C92B7}" name="Officers3" dataDxfId="355"/>
    <tableColumn id="7" xr3:uid="{0CFEB6E8-6C73-4124-847A-BFA15A8DAC1D}" name="3" dataDxfId="354"/>
    <tableColumn id="8" xr3:uid="{05C839C2-51C9-45A0-909E-5E57BBB34D31}" name="Not recorded4" dataDxfId="353"/>
    <tableColumn id="9" xr3:uid="{FBB837F9-8F68-4B47-A132-1922A638F643}" name="4" dataDxfId="352"/>
    <tableColumn id="10" xr3:uid="{C7C6F5C3-052C-43FC-9316-06FC2D85463D}" name="Total" dataDxfId="351"/>
    <tableColumn id="11" xr3:uid="{BF73CC84-9637-4600-BF1D-B37127E7352E}" name="5" dataDxfId="350"/>
    <tableColumn id="12" xr3:uid="{4A387267-25FC-4B9B-8792-5A5FB69EDDA0}" name="Private1 " dataDxfId="349"/>
    <tableColumn id="13" xr3:uid="{27513CAB-ACC7-45E4-9518-10177381B936}" name="6" dataDxfId="348"/>
    <tableColumn id="14" xr3:uid="{9D0F9D38-5BA1-4F80-AB6B-9EB1FD74477B}" name="NCO &amp; WOs1,2 " dataDxfId="347"/>
    <tableColumn id="15" xr3:uid="{7A96B0F4-1468-4DD8-B17B-8331CDD2B0FC}" name="7" dataDxfId="346"/>
    <tableColumn id="16" xr3:uid="{57503258-5503-4042-B3AD-7EB2D2D676F0}" name="Officers3 " dataDxfId="345"/>
    <tableColumn id="17" xr3:uid="{D590AC81-5016-412E-A88D-DB070B0A3459}" name="8" dataDxfId="344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0F6BD36-2AC3-47D8-849B-9BDD472F0A56}" name="TableAR_1_5e50" displayName="TableAR_1_5e50" ref="A67:Q73" totalsRowShown="0" dataDxfId="342" headerRowBorderDxfId="343" tableBorderDxfId="341">
  <tableColumns count="17">
    <tableColumn id="1" xr3:uid="{FF3EA46B-0878-4ADF-9ECC-6D591A07348E}" name="Year" dataDxfId="340"/>
    <tableColumn id="2" xr3:uid="{8DC015B2-E73C-4381-A014-D8B5599B7A1A}" name="Private1" dataDxfId="339"/>
    <tableColumn id="3" xr3:uid="{F60E6D39-5B11-4423-BA5C-957865EB2CB0}" name="1" dataDxfId="338"/>
    <tableColumn id="4" xr3:uid="{CD9DE582-8CAB-4EE5-A3D4-4BA2E797BF76}" name="NCO &amp; WOs1,2" dataDxfId="337"/>
    <tableColumn id="5" xr3:uid="{96CD8814-7656-4FA9-BE62-5D6351B8FEBC}" name="2" dataDxfId="336"/>
    <tableColumn id="6" xr3:uid="{9B56F8B4-DF40-4D89-8858-EC4B4E906366}" name="Officers3" dataDxfId="335"/>
    <tableColumn id="7" xr3:uid="{5E7DA6F6-DA8D-4DD2-88D9-1132DA53375C}" name="3" dataDxfId="334"/>
    <tableColumn id="8" xr3:uid="{703D1E93-3C7A-4810-9618-19E0698EA76C}" name="Not recorded4" dataDxfId="333"/>
    <tableColumn id="9" xr3:uid="{8743B941-6EB6-4070-BA74-FF79021F2FAE}" name="4" dataDxfId="332"/>
    <tableColumn id="10" xr3:uid="{BA0EE65E-1985-475C-9891-7926D0570A5F}" name="Total" dataDxfId="331"/>
    <tableColumn id="11" xr3:uid="{039D9ABA-90C0-4858-8ED2-73BD798CE2C2}" name="5" dataDxfId="330"/>
    <tableColumn id="12" xr3:uid="{18CDE488-4F8E-4ACD-8258-D3FF5FB2D32D}" name="Private1 " dataDxfId="329"/>
    <tableColumn id="13" xr3:uid="{F980825D-5ED2-4A6F-A3FD-F8747463DE8B}" name="6" dataDxfId="328"/>
    <tableColumn id="14" xr3:uid="{604896D5-FD1B-4452-8448-9A5BA2183F58}" name="NCO &amp; WOs1,2 " dataDxfId="327"/>
    <tableColumn id="15" xr3:uid="{D8CCC58B-0A06-4FE4-9FBF-395D0925C667}" name="7" dataDxfId="326"/>
    <tableColumn id="16" xr3:uid="{C313303D-BBA3-4C10-9D52-9D11536B68A3}" name="Officers3 " dataDxfId="325"/>
    <tableColumn id="17" xr3:uid="{3AD06EFD-7907-430D-8578-56D82D4722BD}" name="8" dataDxfId="32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E0F3EE5-369B-4879-925D-C71F86E9EBCE}" name="TableAR_1_6a51" displayName="TableAR_1_6a51" ref="A4:M10" totalsRowShown="0" dataDxfId="317" tableBorderDxfId="316">
  <tableColumns count="13">
    <tableColumn id="1" xr3:uid="{1F837A8D-A792-4258-BDE0-123B099AF393}" name="Year" dataDxfId="315"/>
    <tableColumn id="2" xr3:uid="{4D746F36-0D83-496A-B571-C734C4F60A3B}" name="Male" dataDxfId="314"/>
    <tableColumn id="3" xr3:uid="{B934647A-E07A-470C-AB42-F21AC81F86EF}" name="1" dataDxfId="313"/>
    <tableColumn id="4" xr3:uid="{10D3E93A-B68C-43B8-BD46-F8974D3BB1B0}" name="Female" dataDxfId="312"/>
    <tableColumn id="5" xr3:uid="{478178F3-24A1-4EA9-AFAD-DE5101280951}" name="2" dataDxfId="311"/>
    <tableColumn id="6" xr3:uid="{6F15B1CB-09D1-49FF-9AE0-776A82FCC412}" name="Not recorded1" dataDxfId="310"/>
    <tableColumn id="7" xr3:uid="{7315AEFC-5003-4F17-9117-067B3551E15D}" name="3" dataDxfId="309"/>
    <tableColumn id="8" xr3:uid="{2618BA87-C71F-41D8-AEA6-F6615FA3661B}" name="Total" dataDxfId="308"/>
    <tableColumn id="9" xr3:uid="{CC450838-CDC1-4CAE-BD43-F902F0CC4F79}" name="4" dataDxfId="307"/>
    <tableColumn id="10" xr3:uid="{02371618-C0A9-4270-A2C5-BB221DEB62C6}" name="Male " dataDxfId="306"/>
    <tableColumn id="11" xr3:uid="{773B72B9-7D8B-4A41-9E1E-59A45EF85D88}" name="5" dataDxfId="305"/>
    <tableColumn id="12" xr3:uid="{C2677181-1195-4CAC-B8B5-76B502DB598C}" name="Female " dataDxfId="304"/>
    <tableColumn id="13" xr3:uid="{E5588BFA-F331-4A6B-9EE7-6982A1010F36}" name="6" dataDxfId="30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D1EC26-C70E-49C0-BB2E-5042B8E1E499}" name="TableAR_1_1b18" displayName="TableAR_1_1b18" ref="A24:Q30" totalsRowShown="0" headerRowDxfId="678" dataDxfId="676" headerRowBorderDxfId="677" tableBorderDxfId="675">
  <tableColumns count="17">
    <tableColumn id="1" xr3:uid="{E3C04C3B-E045-4663-85A3-F46BB2A52DA6}" name="Year"/>
    <tableColumn id="2" xr3:uid="{A75780E2-0970-467B-B07F-B9FF78AE3D48}" name="Private1" dataDxfId="674"/>
    <tableColumn id="3" xr3:uid="{5D4E896B-0127-4E5E-9DC7-3472ECCBD987}" name="a" dataDxfId="673"/>
    <tableColumn id="4" xr3:uid="{01D5995C-38A4-4177-9A87-A5B8F1819445}" name="NCO &amp; WOs1,2" dataDxfId="672"/>
    <tableColumn id="5" xr3:uid="{1D9A6B70-176F-44C1-82E8-B6B49D7DED3D}" name="b" dataDxfId="671"/>
    <tableColumn id="6" xr3:uid="{6DD2F60B-631F-4F78-9EF3-802BDC11CE1A}" name="Officers/ Officer Cadets1" dataDxfId="670"/>
    <tableColumn id="7" xr3:uid="{B63099CE-48E4-40B4-94B4-FD49BA8A8B14}" name="c" dataDxfId="669"/>
    <tableColumn id="8" xr3:uid="{B1EB72AB-81FB-42C3-B2B2-FCE605306873}" name="Not recorded3" dataDxfId="668"/>
    <tableColumn id="9" xr3:uid="{0DA3215E-48A0-4BC9-A280-153F90D27BF0}" name="d" dataDxfId="667"/>
    <tableColumn id="10" xr3:uid="{FB600318-9561-477D-8E50-6347826B9704}" name="Total" dataDxfId="666"/>
    <tableColumn id="11" xr3:uid="{BF21693F-7C7F-4941-91BA-8C28EE6B3E2C}" name="e" dataDxfId="665"/>
    <tableColumn id="12" xr3:uid="{883AB05C-0E53-432F-910E-62183F3CBDD7}" name="Private12" dataDxfId="664"/>
    <tableColumn id="13" xr3:uid="{4D5C611E-ED16-4A08-9887-665F2F45F207}" name="f" dataDxfId="663"/>
    <tableColumn id="14" xr3:uid="{E5D3D16B-97F6-4E4A-B817-54A64D4709D2}" name="NCO &amp; WOs1,2,3" dataDxfId="662"/>
    <tableColumn id="15" xr3:uid="{31504689-2E7C-4CD2-9BD6-A5E6973BCDAD}" name="g" dataDxfId="661"/>
    <tableColumn id="16" xr3:uid="{971278E4-9115-4CC8-B0D1-F0FA9ACDC058}" name="Officers/ Officer Cadets1,4" dataDxfId="660"/>
    <tableColumn id="17" xr3:uid="{66078D54-CA43-4979-918A-043ADBD03ED8}" name="h" dataDxfId="659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FDACB26-14BB-46E8-9BC0-1355DCFA5010}" name="TableAR_1_6b52" displayName="TableAR_1_6b52" ref="A21:M27" totalsRowShown="0" dataDxfId="302" tableBorderDxfId="301">
  <tableColumns count="13">
    <tableColumn id="1" xr3:uid="{8D7309E7-3CF8-4138-8701-3601F56D0237}" name="Year" dataDxfId="300"/>
    <tableColumn id="2" xr3:uid="{50C313D1-22AB-48B9-926C-4BA0C25622B5}" name="Male" dataDxfId="299"/>
    <tableColumn id="3" xr3:uid="{D53F75BB-2427-4375-82FD-22245636372B}" name="1" dataDxfId="298"/>
    <tableColumn id="4" xr3:uid="{50FE8A2A-AB25-468E-A784-D11D0F404F06}" name="Female" dataDxfId="297"/>
    <tableColumn id="5" xr3:uid="{C9374650-D389-474F-96AA-B4CE9C823360}" name="2" dataDxfId="296"/>
    <tableColumn id="6" xr3:uid="{F24ECA31-3C0D-4BA0-87BA-784B23F4C1ED}" name="Not recorded1" dataDxfId="295"/>
    <tableColumn id="7" xr3:uid="{C2F4990D-4CB0-4293-8CED-5FC3C29E568B}" name="3" dataDxfId="294"/>
    <tableColumn id="8" xr3:uid="{5C3CD2AB-536D-4D39-884C-606B7ED83C03}" name="Total" dataDxfId="293"/>
    <tableColumn id="9" xr3:uid="{3A8BE90F-DC3F-4BCB-9A22-51F11649CA73}" name="4" dataDxfId="292"/>
    <tableColumn id="10" xr3:uid="{5D9E3909-9C89-4310-87DA-FCDDE83B6CCF}" name="Male " dataDxfId="291"/>
    <tableColumn id="11" xr3:uid="{D7D63B51-5FBC-45EC-B0C6-182B5D6B16EF}" name="5" dataDxfId="290"/>
    <tableColumn id="12" xr3:uid="{9FEEFDE5-92CA-4E1E-9474-6EAF77E3B73D}" name="Female " dataDxfId="289"/>
    <tableColumn id="13" xr3:uid="{9CBA905F-D358-4017-8780-46D6509F7408}" name="6" dataDxfId="288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825DCB8-2A8D-45C9-9907-1D0DF4FC81E5}" name="TableAR_1_6c55" displayName="TableAR_1_6c55" ref="A38:M44" totalsRowShown="0" dataDxfId="287" tableBorderDxfId="286">
  <tableColumns count="13">
    <tableColumn id="1" xr3:uid="{3DC33165-DB14-4E99-AC3A-B4C1C22BD61E}" name="Year" dataDxfId="285"/>
    <tableColumn id="2" xr3:uid="{5C0BB2DF-002D-419D-99C8-C4BC1B2E5D93}" name="Male" dataDxfId="284"/>
    <tableColumn id="3" xr3:uid="{A1BEDE7E-6019-4861-82A6-F6F360893926}" name="1" dataDxfId="283"/>
    <tableColumn id="4" xr3:uid="{A6193605-F0B7-4129-8B23-6AD52490A715}" name="Female" dataDxfId="282"/>
    <tableColumn id="5" xr3:uid="{8780085C-6DB5-47A3-8791-A3354AE10055}" name="2" dataDxfId="281"/>
    <tableColumn id="6" xr3:uid="{824D6B94-3E9E-4B70-8ACC-995962197568}" name="Not recorded1" dataDxfId="280"/>
    <tableColumn id="7" xr3:uid="{164A0D92-FFBC-47B6-B9F8-4DA42978DE5C}" name="3" dataDxfId="279"/>
    <tableColumn id="8" xr3:uid="{C29881F7-9D1F-4561-A336-0DC3B703BDE9}" name="Total" dataDxfId="278"/>
    <tableColumn id="9" xr3:uid="{88C0BB76-FE08-4B80-AC04-9807B9634AF2}" name="4" dataDxfId="277"/>
    <tableColumn id="10" xr3:uid="{6DAFE5A7-EB10-479A-A30B-6B4A0AED771A}" name="Male " dataDxfId="276"/>
    <tableColumn id="11" xr3:uid="{FDD26849-0A6D-4190-BD8A-DEB4744A8077}" name="5" dataDxfId="275"/>
    <tableColumn id="12" xr3:uid="{C883ABDC-96C7-4A3F-98BD-2EA5BCD9FB46}" name="Female " dataDxfId="274"/>
    <tableColumn id="13" xr3:uid="{F8DCA410-7574-422C-959C-C94DE0BD2579}" name="6" dataDxfId="273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170C45D-608C-40A9-A861-17B4C4196B65}" name="TableAR_1_6d56" displayName="TableAR_1_6d56" ref="A72:M78" totalsRowShown="0" dataDxfId="272" tableBorderDxfId="271">
  <tableColumns count="13">
    <tableColumn id="1" xr3:uid="{0BF2F46E-1BB2-49E1-B1E4-3792AF466E59}" name="Year" dataDxfId="270"/>
    <tableColumn id="2" xr3:uid="{8152D8C5-2756-416F-A883-4CE7AFF455B3}" name="Male" dataDxfId="269"/>
    <tableColumn id="3" xr3:uid="{7E1D0966-0C1D-41C2-A4B8-604D5F422FF4}" name="1" dataDxfId="268"/>
    <tableColumn id="4" xr3:uid="{9541E295-4A57-4A9C-ADBA-93C8B78CC6CC}" name="Female" dataDxfId="267"/>
    <tableColumn id="5" xr3:uid="{5C81B5E3-994E-4222-8882-436F0CCFFD90}" name="2" dataDxfId="266"/>
    <tableColumn id="6" xr3:uid="{A4746928-0463-4A6B-8EE6-74D42A69E594}" name="Not recorded1" dataDxfId="265"/>
    <tableColumn id="7" xr3:uid="{105F7BD2-FEC9-406F-985F-AEBE019FBC50}" name="3" dataDxfId="264"/>
    <tableColumn id="8" xr3:uid="{06ECB4EB-E359-4B72-951F-D798ED7F0574}" name="Total" dataDxfId="263"/>
    <tableColumn id="9" xr3:uid="{98068046-BACA-4DCB-94E4-2A0AE4F514E6}" name="4" dataDxfId="262"/>
    <tableColumn id="10" xr3:uid="{D54D21EF-34E1-4E3C-A592-07FFA8D6E178}" name="Male " dataDxfId="261"/>
    <tableColumn id="11" xr3:uid="{3D06499E-3EE2-47DB-9565-27DD552816B6}" name="5" dataDxfId="260"/>
    <tableColumn id="12" xr3:uid="{69069EAB-9340-4EFB-B6E2-DDFEAD05A8F8}" name="Female " dataDxfId="259"/>
    <tableColumn id="13" xr3:uid="{BF154FFD-6919-4A08-9868-2E5A69FBFCE9}" name="6" dataDxfId="258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F17FC8-1441-424E-9E50-BBC5F7C61082}" name="TableAR_1_6e57" displayName="TableAR_1_6e57" ref="A55:M61" totalsRowShown="0" dataDxfId="256" headerRowBorderDxfId="257" tableBorderDxfId="255">
  <tableColumns count="13">
    <tableColumn id="1" xr3:uid="{FFE7A0B9-94F1-4216-BC17-D543A1C32A8D}" name="Year" dataDxfId="254"/>
    <tableColumn id="2" xr3:uid="{2B5890D8-2D8A-47D8-B6B8-F43366B65D6B}" name="Male" dataDxfId="253"/>
    <tableColumn id="3" xr3:uid="{D7A1DCAA-BBCB-4C08-805B-2A93C6AA478F}" name="1" dataDxfId="252"/>
    <tableColumn id="4" xr3:uid="{32494301-B0FC-487A-8E85-5E98DEC3E48F}" name="Female" dataDxfId="251"/>
    <tableColumn id="5" xr3:uid="{E5547BC3-426D-4D3B-B475-AF1578CC2AE6}" name="2" dataDxfId="250"/>
    <tableColumn id="6" xr3:uid="{D2A78FDB-9C3F-4707-81EA-9ED36DF915A2}" name="Not recorded1" dataDxfId="249"/>
    <tableColumn id="7" xr3:uid="{A3E0CCDD-2659-47BD-B9B4-84EA25A8A422}" name="3" dataDxfId="248"/>
    <tableColumn id="8" xr3:uid="{7916F7F9-FAB9-44BF-8353-FB36DD5315A6}" name="Total" dataDxfId="247"/>
    <tableColumn id="9" xr3:uid="{443274C6-A807-4B4D-8E6F-B5790584F8F0}" name="4" dataDxfId="246"/>
    <tableColumn id="10" xr3:uid="{AC351E3B-8435-4D01-A39C-0637C04EE375}" name="Male " dataDxfId="245"/>
    <tableColumn id="11" xr3:uid="{718A4330-DBCE-4F66-8D6C-E5B23916C49F}" name="5" dataDxfId="244"/>
    <tableColumn id="12" xr3:uid="{E165F44A-2E34-47C3-AC83-016FE61EC89A}" name="Female " dataDxfId="243"/>
    <tableColumn id="13" xr3:uid="{9F9F9641-4731-4156-A351-808E087A37BB}" name="6" dataDxfId="242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C368ED1-364F-453C-97A0-D9CA1E1A0B7C}" name="TableAR_1_761" displayName="TableAR_1_761" ref="A3:M9" totalsRowShown="0" headerRowDxfId="240" dataDxfId="238" headerRowBorderDxfId="239" tableBorderDxfId="237">
  <tableColumns count="13">
    <tableColumn id="1" xr3:uid="{4E4CB1FE-68BC-45F4-8C9A-D89ED9C4A569}" name="Year" dataDxfId="236"/>
    <tableColumn id="2" xr3:uid="{D06E6996-5080-4559-AC94-387C2FE52A38}" name="Remaining open at start of period" dataDxfId="235"/>
    <tableColumn id="3" xr3:uid="{4A7021DB-BC94-4660-B9B8-8EE17BDDAA95}" name="OpenStart_RevChk" dataDxfId="234"/>
    <tableColumn id="4" xr3:uid="{ACFB6FAC-8975-4641-B733-893E9D2735F4}" name="Change in open cases during period" dataDxfId="233"/>
    <tableColumn id="5" xr3:uid="{EFC53831-3BF7-4D73-8F32-4A4EA08C2778}" name="Chnge_RevChk" dataDxfId="232"/>
    <tableColumn id="6" xr3:uid="{4043799A-7500-48E9-B183-7354CFBA12DD}" name="of which …" dataDxfId="231"/>
    <tableColumn id="7" xr3:uid="{46801C2E-CCC2-4B55-8BB9-C1B358086156}" name="Blank1" dataDxfId="230"/>
    <tableColumn id="8" xr3:uid="{7D0B0BFA-274E-4AF3-9045-B2583E135CA2}" name="Received" dataDxfId="229"/>
    <tableColumn id="9" xr3:uid="{6759E6B8-0990-49A3-AE4A-82BFC784457E}" name="Recd_RevChk" dataDxfId="228"/>
    <tableColumn id="10" xr3:uid="{0C4FAF2D-E18C-4050-B59A-8E77245166F2}" name="Closed1" dataDxfId="227"/>
    <tableColumn id="11" xr3:uid="{08818742-367C-4417-9D01-C9E6D9E1F7C2}" name="Closd_RevChk" dataDxfId="226"/>
    <tableColumn id="12" xr3:uid="{D3516536-B7E9-4284-9EB1-1381DBB73462}" name="Remaining open at end of period" dataDxfId="225"/>
    <tableColumn id="13" xr3:uid="{4C4E323B-E867-4D08-8DC4-F23288236EC1}" name="OpenEnd_RevChk" dataDxfId="224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071F61B-8DE5-4AC8-9C65-9D9EE55B17ED}" name="TableAR_1_864" displayName="TableAR_1_864" ref="A3:M8" totalsRowShown="0" headerRowDxfId="222" headerRowBorderDxfId="221" tableBorderDxfId="220">
  <tableColumns count="13">
    <tableColumn id="1" xr3:uid="{99A6C585-62A0-43DC-9BDA-9DF12E65B1F0}" name="Case type" dataDxfId="219"/>
    <tableColumn id="2" xr3:uid="{D71BF646-4774-40F0-9C2F-B10073476A74}" name="Remaining open at start of period" dataDxfId="218"/>
    <tableColumn id="3" xr3:uid="{9EF8557E-8EC7-41C0-A9AE-9FC6AA48B561}" name="OpenStart_RevChk" dataDxfId="217"/>
    <tableColumn id="4" xr3:uid="{FD5E089B-9681-4BE8-A32A-B3FBA4848AC1}" name="Change in open cases during period" dataDxfId="216"/>
    <tableColumn id="5" xr3:uid="{31C17F49-296B-4BD9-B581-1A6803C65E6E}" name="Chnge_RevChk" dataDxfId="215"/>
    <tableColumn id="6" xr3:uid="{76D7C3EC-F5B7-4AFD-A7D7-650F3CE9DAB1}" name="of which …" dataDxfId="214"/>
    <tableColumn id="7" xr3:uid="{195FDC11-8685-43E2-B878-89812EFCA765}" name="Blank1" dataDxfId="213"/>
    <tableColumn id="8" xr3:uid="{3D7BD961-D82C-4958-A634-944CD7DCF0CE}" name="Received" dataDxfId="212"/>
    <tableColumn id="9" xr3:uid="{BFF2A64B-A614-4674-BCDF-EF5F3ACCCFC4}" name="Recd_RevChk" dataDxfId="211"/>
    <tableColumn id="10" xr3:uid="{95D3EA9F-ACA4-42C8-84AA-8A75E3EF41DF}" name="Closed1" dataDxfId="210"/>
    <tableColumn id="11" xr3:uid="{C5E32B30-E86C-4568-8168-3816F687ADD6}" name="Closd_RevChk" dataDxfId="209"/>
    <tableColumn id="12" xr3:uid="{8C88941A-105A-4BB1-B3D5-961259B3A146}" name="Remaining open at end of period" dataDxfId="208"/>
    <tableColumn id="13" xr3:uid="{6C8981AB-4E8A-41BB-B43C-F58AB9EC49CE}" name="OpenEnd_RevChk" dataDxfId="207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6137592-29E3-43DA-BDA8-13EE392739E5}" name="TableAR_1_9a567" displayName="TableAR_1_9a567" ref="A3:O9" totalsRowShown="0" headerRowBorderDxfId="205" tableBorderDxfId="204">
  <tableColumns count="15">
    <tableColumn id="1" xr3:uid="{3205F89D-7EB8-443B-BBE8-AC36555F2FBD}" name="Year" dataDxfId="203"/>
    <tableColumn id="2" xr3:uid="{04913E36-B819-4506-9FB3-4E2D24AAEE67}" name="Investigation applications eligible for investigation" dataDxfId="202"/>
    <tableColumn id="3" xr3:uid="{61CC23EB-6DC0-4D96-9F23-94EB0ECEAE85}" name="Eligible_RevChk" dataDxfId="201"/>
    <tableColumn id="4" xr3:uid="{C839DF49-BE7F-4951-877A-73DE093A2001}" name="Of which …" dataDxfId="200"/>
    <tableColumn id="5" xr3:uid="{F735B4F2-7874-4113-8CCF-B043290E3171}" name="Blank1" dataDxfId="199"/>
    <tableColumn id="6" xr3:uid="{B137142F-05A5-4F18-A66C-20B4849CC70E}" name="Investigation applications accepted for investigation" dataDxfId="198"/>
    <tableColumn id="7" xr3:uid="{2228EA69-89B7-4812-B6C5-E075E1C6012C}" name="Acc_RevChk" dataDxfId="197"/>
    <tableColumn id="8" xr3:uid="{E4458E74-3F21-40E9-954F-5D0A530EBA45}" name="Investigation applications declined to investigate at Triage3" dataDxfId="196"/>
    <tableColumn id="9" xr3:uid="{FA2657E6-FF7C-486F-9432-CB2FE97AFA40}" name="TriageFail_RevChk" dataDxfId="195"/>
    <tableColumn id="10" xr3:uid="{8E0C3887-DE79-4C8A-8338-C6464E00DFB1}" name="Ruled ineligible4" dataDxfId="194"/>
    <tableColumn id="11" xr3:uid="{1AA3C9D3-46F9-4165-8616-8449348D9A7E}" name="Inelig_RevChk" dataDxfId="193"/>
    <tableColumn id="16" xr3:uid="{04005A1F-44EC-4D83-B7F4-7045914A3423}" name="Total" dataDxfId="192"/>
    <tableColumn id="17" xr3:uid="{B0D706C9-5FC8-47E2-BC61-0084E03D9BE5}" name="Total_RevChk" dataDxfId="191"/>
    <tableColumn id="18" xr3:uid="{05DD0B20-B5B4-4CB3-A56C-A5897B77A00E}" name="% investigation applications eligible for investigation" dataDxfId="190"/>
    <tableColumn id="19" xr3:uid="{CD12EFEF-E699-4E44-991B-3C43DA046B84}" name="PercentElig_RevChk" dataDxfId="189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F7414D-4257-4FEF-A307-C9721F79FE4E}" name="TableAR_1_9b1068" displayName="TableAR_1_9b1068" ref="A19:O25" totalsRowShown="0" headerRowBorderDxfId="188" tableBorderDxfId="187">
  <tableColumns count="15">
    <tableColumn id="1" xr3:uid="{C124201B-BB35-4924-B5EF-2F1E156B8B51}" name="Year" dataDxfId="186"/>
    <tableColumn id="2" xr3:uid="{83D402C7-5D21-4BFD-BC17-87D4B38DEDB7}" name="Investigation applications accepted" dataDxfId="185"/>
    <tableColumn id="3" xr3:uid="{A81430F6-CA42-49A4-A1F1-79C776AA7794}" name="Acc_RevChk" dataDxfId="184"/>
    <tableColumn id="4" xr3:uid="{1DCF53FD-8890-4B3E-B232-1DCF98F8A29E}" name="Investigation applications not accepted3" dataDxfId="183"/>
    <tableColumn id="5" xr3:uid="{0990C898-C6A9-4896-AEA8-74FB69BA63B5}" name="NotAcc_RevChk" dataDxfId="182"/>
    <tableColumn id="6" xr3:uid="{EA55EDDE-5403-4505-97B4-C2E610552C2D}" name="Of which …" dataDxfId="181"/>
    <tableColumn id="7" xr3:uid="{D039A98F-A732-4FA1-8D35-6511B5F023CF}" name="Blank1" dataDxfId="180"/>
    <tableColumn id="8" xr3:uid="{CAF72784-C38B-427C-99D8-5D7DC72905CE}" name="Declined at Triage4" dataDxfId="179"/>
    <tableColumn id="9" xr3:uid="{DB711A79-CE34-415C-877E-B0CF1CCEF012}" name="TriageFail_RevChk" dataDxfId="178"/>
    <tableColumn id="10" xr3:uid="{98D1FC85-F47C-4658-B97F-C12F40FEAB60}" name="Ruled Ineligible3" dataDxfId="177"/>
    <tableColumn id="11" xr3:uid="{9A91729B-938B-41B2-98DC-2906B217878C}" name="Inelig_RevChk" dataDxfId="176"/>
    <tableColumn id="16" xr3:uid="{B8B70439-C6AB-4D4A-89D1-2B62A03C49BC}" name="Total" dataDxfId="175"/>
    <tableColumn id="17" xr3:uid="{B04A4865-8B2A-4D91-A195-7BCA4331F103}" name="Total_RevChk" dataDxfId="174"/>
    <tableColumn id="18" xr3:uid="{C4BD16D8-DC35-4540-A99F-D5869B1F0581}" name="% investigation applications accepted for investigation" dataDxfId="173"/>
    <tableColumn id="19" xr3:uid="{0F90D6EF-8494-4482-8C26-820527D88444}" name="PercentAcc_RevChk" dataDxfId="172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58B27AE-67AD-4CA4-8EF5-B9D38F7459A5}" name="TableAR_1_10a1169" displayName="TableAR_1_10a1169" ref="A3:O8" totalsRowShown="0" headerRowBorderDxfId="171" tableBorderDxfId="170">
  <tableColumns count="15">
    <tableColumn id="1" xr3:uid="{CACEAF27-CDF5-4E0C-A25B-9495E01A0542}" name="Case type" dataDxfId="169"/>
    <tableColumn id="2" xr3:uid="{5E1A2921-2BDD-4332-A8F2-63538D014A58}" name="Investigation applications eligible for investigation" dataDxfId="168"/>
    <tableColumn id="3" xr3:uid="{D0B61C2A-7E88-496B-AD64-021C8BBE5289}" name="Eligible_RevChk" dataDxfId="167"/>
    <tableColumn id="4" xr3:uid="{61321BC6-4C56-4790-80AD-565DE805B418}" name="Of which …" dataDxfId="166"/>
    <tableColumn id="5" xr3:uid="{C0AA6BE8-D28A-494D-83C3-9A311D278F8A}" name="Blank1" dataDxfId="165"/>
    <tableColumn id="6" xr3:uid="{BD9D9CA7-2AA7-4784-BFEE-C7AED7A3EFBC}" name="Investigation applications accepted for investigation" dataDxfId="164"/>
    <tableColumn id="7" xr3:uid="{01F846DD-8F4B-4908-9CB8-5CEFD75FA7EA}" name="Acc_RevChk" dataDxfId="163"/>
    <tableColumn id="8" xr3:uid="{FE328229-8D92-465D-8DA9-A6EC414CB54F}" name="Investigation applications declined to investigate at Triage1" dataDxfId="162"/>
    <tableColumn id="9" xr3:uid="{78E495B2-A677-4718-B743-0F1FD3EB24C8}" name="TriageFail_RevChk" dataDxfId="161"/>
    <tableColumn id="10" xr3:uid="{7876454A-3A33-4DF1-B186-A82ED12300FA}" name="Ruled ineligible2" dataDxfId="160"/>
    <tableColumn id="11" xr3:uid="{7839D424-1E5F-4B73-B24F-EAE35F0E593A}" name="Inelig_RevChk" dataDxfId="159"/>
    <tableColumn id="16" xr3:uid="{3DE1DCA4-C350-4BF0-BA79-0B2A104F6975}" name="Total" dataDxfId="158"/>
    <tableColumn id="17" xr3:uid="{86A83D32-628A-4F7A-8123-351C4AB74FF1}" name="Total_RevChk" dataDxfId="157"/>
    <tableColumn id="18" xr3:uid="{E8F70F90-EF89-452A-AD6C-9D468BE525E1}" name="% investigation applications eligible for investigation" dataDxfId="156"/>
    <tableColumn id="13" xr3:uid="{3F3118CE-8F6B-4FA3-8B10-E2D4B78EBEC3}" name="PercentElig_RevChk" dataDxfId="155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042D18-B041-4326-A9BE-63F3F61C09AA}" name="TableAR_1_10b1275" displayName="TableAR_1_10b1275" ref="A14:O19" totalsRowShown="0" headerRowBorderDxfId="154" tableBorderDxfId="153">
  <tableColumns count="15">
    <tableColumn id="1" xr3:uid="{A713829B-55EA-4D1C-89A7-8554E68FD09C}" name="Case type" dataDxfId="152"/>
    <tableColumn id="2" xr3:uid="{65020D96-B5EF-4CDC-BCD7-14BC2320DADB}" name="Investigation applications accepted" dataDxfId="151"/>
    <tableColumn id="3" xr3:uid="{ADA4A8E4-DBB3-4440-97D3-3307F2FD6FEC}" name="Acc_RevChk" dataDxfId="150"/>
    <tableColumn id="4" xr3:uid="{DC9FEFEC-7621-44E6-92FA-37C4FC8E0694}" name="Investigation applications not accepted1" dataDxfId="149"/>
    <tableColumn id="5" xr3:uid="{7E3C82FA-9042-4E99-9A22-BDE1DD2E6810}" name="NotAcc_RevChk" dataDxfId="148"/>
    <tableColumn id="6" xr3:uid="{230995AC-1648-445B-9A64-DF6B651B4DA1}" name="Of which …" dataDxfId="147"/>
    <tableColumn id="7" xr3:uid="{1C102D25-4C98-4F2E-99EC-8E05A255D777}" name="Blank1" dataDxfId="146"/>
    <tableColumn id="8" xr3:uid="{ADFEFFD7-5D57-4B2D-BDD7-3A32C948414A}" name="Declined at Triage2" dataDxfId="145"/>
    <tableColumn id="9" xr3:uid="{45637154-2B77-4400-AA6D-32CD1B4D175C}" name="TriageFail_RevChk" dataDxfId="144"/>
    <tableColumn id="10" xr3:uid="{7C063648-C9CC-45B6-B505-0AB0C7C43FCE}" name="Ruled ineligible1" dataDxfId="143"/>
    <tableColumn id="11" xr3:uid="{00FB82BD-FDCF-4CDF-8244-2D333DF03D2E}" name="Inelig_RevChk" dataDxfId="142"/>
    <tableColumn id="16" xr3:uid="{C0062661-8E1F-48F4-9454-881F6928787C}" name="Total" dataDxfId="141"/>
    <tableColumn id="17" xr3:uid="{57084F99-3196-4C2F-8933-33411B848006}" name="Total_RevChk" dataDxfId="140"/>
    <tableColumn id="18" xr3:uid="{36959994-98A3-45C1-B13E-926F0928BC1C}" name="% investigation applications accepted for investigation" dataDxfId="139"/>
    <tableColumn id="13" xr3:uid="{DD38CE62-0132-4868-96D5-52C51E15041E}" name="PercentAcc_RevChk" dataDxfId="1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CC76B5-9718-4659-A1D2-CFF2CDB74FB5}" name="TableAR_1_1c19" displayName="TableAR_1_1c19" ref="A44:M50" totalsRowShown="0" headerRowDxfId="658" dataDxfId="656" headerRowBorderDxfId="657" tableBorderDxfId="655">
  <tableColumns count="13">
    <tableColumn id="1" xr3:uid="{D65B97FD-89D5-4AB5-8DF9-23FA96BA7F02}" name="Year"/>
    <tableColumn id="2" xr3:uid="{C6166E71-0961-4924-A488-99141503E540}" name="Male" dataDxfId="654"/>
    <tableColumn id="3" xr3:uid="{29348EAA-E901-418E-AB37-6E7889468D7C}" name="a" dataDxfId="653"/>
    <tableColumn id="4" xr3:uid="{CFEBBBAC-DD82-4956-8430-CD7E7BF2D3F7}" name="Female" dataDxfId="652"/>
    <tableColumn id="5" xr3:uid="{1AA52D49-70AB-48E3-901F-19D5EECE9C66}" name="b" dataDxfId="651"/>
    <tableColumn id="6" xr3:uid="{8C4350A4-D8EA-4D3B-A1D7-79D9F976ED3E}" name="Not recorded1" dataDxfId="650"/>
    <tableColumn id="7" xr3:uid="{9B68D5D6-C811-464F-9550-FEE9CB949461}" name="c" dataDxfId="649"/>
    <tableColumn id="8" xr3:uid="{45773845-BFF3-4FFE-BA8E-EAEF9AD3F410}" name="Total" dataDxfId="648"/>
    <tableColumn id="9" xr3:uid="{BF218DD2-4A8C-48F0-A6B1-F7E39BF6391C}" name="d" dataDxfId="647"/>
    <tableColumn id="10" xr3:uid="{3705A752-AD6F-4915-92D0-C7DBA3A70E57}" name="Male " dataDxfId="646"/>
    <tableColumn id="11" xr3:uid="{63A90186-985A-488C-83C7-F36CEE9B140B}" name="e" dataDxfId="645"/>
    <tableColumn id="12" xr3:uid="{03C54618-E217-409A-846A-3395AE9F6FC5}" name="Female " dataDxfId="644"/>
    <tableColumn id="13" xr3:uid="{BB880D7D-2A19-4859-B059-4C356C6EBDD1}" name="f" dataDxfId="643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1DD2584-A91E-4E9A-B5DB-05650E458E2A}" name="TableAR_1_1176" displayName="TableAR_1_1176" ref="A4:I10" totalsRowShown="0" dataDxfId="136" headerRowBorderDxfId="137" tableBorderDxfId="135">
  <tableColumns count="9">
    <tableColumn id="1" xr3:uid="{436A63A8-74C7-430A-8316-19EC0524992F}" name="Year" dataDxfId="134"/>
    <tableColumn id="2" xr3:uid="{2CFBD594-28D5-47A2-AF17-2BDF30E9BB88}" name="Inside target time" dataDxfId="133"/>
    <tableColumn id="3" xr3:uid="{D1B3E365-8BBC-4587-AE80-D4402381B183}" name="Inside_RevChk" dataDxfId="132"/>
    <tableColumn id="4" xr3:uid="{315D8CAE-76A1-4669-9130-AD74B0C34FE1}" name="Outside target time" dataDxfId="131"/>
    <tableColumn id="5" xr3:uid="{961AD952-1847-4710-A0B9-D6782E7AEF70}" name="Outside_RevChk" dataDxfId="130"/>
    <tableColumn id="6" xr3:uid="{B2C1F798-9E46-424F-9352-628074907398}" name="Total" dataDxfId="129"/>
    <tableColumn id="7" xr3:uid="{F38AFEC3-9C00-4DC7-9D57-B23BA38518C6}" name="Total_RevChk" dataDxfId="128"/>
    <tableColumn id="8" xr3:uid="{48BFBA19-BDEE-409E-B28E-D801640963EC}" name="Timeliness rate" dataDxfId="127"/>
    <tableColumn id="9" xr3:uid="{3436213D-86FE-4060-8E05-7B6CF516F295}" name="TimelinessRate_RevChk" dataDxfId="126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1C5DB75-EA13-4B66-9CF2-9C5CBA1E41D3}" name="TableAR_1_1277" displayName="TableAR_1_1277" ref="A4:I9" totalsRowShown="0" dataDxfId="124" headerRowBorderDxfId="125" tableBorderDxfId="123">
  <tableColumns count="9">
    <tableColumn id="1" xr3:uid="{5DE7CB30-B24F-40B0-B6A6-7227AF5BBD8E}" name="Case type" dataDxfId="122"/>
    <tableColumn id="2" xr3:uid="{044897A9-1DDE-4C17-9367-39468D2E7117}" name="Inside target time" dataDxfId="121"/>
    <tableColumn id="3" xr3:uid="{8E1FAFFC-D36E-467F-B219-D5006E8DDDAD}" name="Inside_RevChk" dataDxfId="120"/>
    <tableColumn id="4" xr3:uid="{D41B377A-B063-4886-AEEE-7566790D3114}" name="Outside target time" dataDxfId="119"/>
    <tableColumn id="5" xr3:uid="{9FA024BA-DA1F-4705-97E4-EEF37C26D019}" name="Outside_RevChk" dataDxfId="118"/>
    <tableColumn id="6" xr3:uid="{6AD4AA34-17C1-44B9-8C9C-7806F41497E6}" name="Total" dataDxfId="117"/>
    <tableColumn id="7" xr3:uid="{EFECACF1-CBFC-48A7-AD9E-742240C67704}" name="Total_RevChk" dataDxfId="116"/>
    <tableColumn id="8" xr3:uid="{D8180F75-EBAA-4977-AA61-ABDF5CBD9E9B}" name="Timeliness rate" dataDxfId="115"/>
    <tableColumn id="9" xr3:uid="{CD0362F7-EA41-419D-A0FD-14F1D5D75577}" name="TimelinessRate_RevChk" dataDxfId="114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6DE5C05-F113-4E2D-8908-ED059FF30008}" name="TableAR_1_13a83" displayName="TableAR_1_13a83" ref="A3:I9" totalsRowShown="0" headerRowDxfId="112" dataDxfId="110" headerRowBorderDxfId="111" tableBorderDxfId="109">
  <tableColumns count="9">
    <tableColumn id="1" xr3:uid="{CBABC1CF-F451-44C8-9FAE-61BBC92645A0}" name="Year" dataDxfId="108"/>
    <tableColumn id="2" xr3:uid="{DB4B176D-FBED-4360-9B49-F486DA69A9DA}" name="Admissibility Decision" dataDxfId="107"/>
    <tableColumn id="3" xr3:uid="{0EFCAB84-741E-465E-A924-018A775A557F}" name="ADM_RevChk" dataDxfId="106"/>
    <tableColumn id="4" xr3:uid="{FB02E368-E731-49B0-A39C-E4B959AE58E1}" name="Undue Delay" dataDxfId="105"/>
    <tableColumn id="5" xr3:uid="{FC62EBDB-0B5F-4259-990A-D7751E8DB202}" name="DEL_RevChk" dataDxfId="104"/>
    <tableColumn id="6" xr3:uid="{B7525531-71E3-4A86-AFEA-5F9E3329D20A}" name="Maladministration" dataDxfId="103"/>
    <tableColumn id="7" xr3:uid="{9868F46C-21DF-4981-AF1A-C3A31E8C21EC}" name="MAL_RevChk" dataDxfId="102"/>
    <tableColumn id="8" xr3:uid="{BE49D1C0-0C30-4C1F-A5D7-16119F9FE0EF}" name="Substance" dataDxfId="101"/>
    <tableColumn id="9" xr3:uid="{F122C18C-A2CA-4256-8A3F-ED3D1A7841DD}" name="SUB_RevChk" dataDxfId="100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EDFF94E-43E9-40B7-B4EF-F696EC1AEA51}" name="TableAR_1_13c84" displayName="TableAR_1_13c84" ref="A39:I45" totalsRowShown="0" headerRowDxfId="99" dataDxfId="97" headerRowBorderDxfId="98" tableBorderDxfId="96">
  <tableColumns count="9">
    <tableColumn id="1" xr3:uid="{9677AB67-02F9-4A6A-8C27-1E4FE4033881}" name="Year" dataDxfId="95"/>
    <tableColumn id="2" xr3:uid="{16FB34E1-AFC3-490F-9815-1286AA853247}" name="Admissibility Decision" dataDxfId="94"/>
    <tableColumn id="3" xr3:uid="{CC2E6964-9D6E-4EC4-931F-EE88378B5D36}" name="ADM_RevChk" dataDxfId="93"/>
    <tableColumn id="4" xr3:uid="{F7084213-20B9-4FFB-83BE-91CB74113F3F}" name="Undue Delay" dataDxfId="92"/>
    <tableColumn id="5" xr3:uid="{4B27BD3F-C97F-409F-8A62-2D30176BC7D4}" name="DEL_RevChk" dataDxfId="91"/>
    <tableColumn id="6" xr3:uid="{EE5CF903-DD9D-4E6B-B3BD-B3B4658C8B4B}" name="Maladministration" dataDxfId="90"/>
    <tableColumn id="7" xr3:uid="{DBD77599-84C4-4C11-A4AA-494851FE0C28}" name="MAL_RevChk" dataDxfId="89"/>
    <tableColumn id="8" xr3:uid="{03477B27-AEFA-40D5-ACCB-CE216B2077EB}" name="Substance" dataDxfId="88"/>
    <tableColumn id="9" xr3:uid="{C7F40CC0-15EB-4747-8845-104B8DEC66FC}" name="SUB_RevChk" dataDxfId="87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1A572CA-77E5-4F5B-8C1B-4990DBB7F5E4}" name="TableAR_1_13b85" displayName="TableAR_1_13b85" ref="A22:I28" totalsRowShown="0" headerRowDxfId="86" dataDxfId="84" headerRowBorderDxfId="85" tableBorderDxfId="83">
  <tableColumns count="9">
    <tableColumn id="1" xr3:uid="{FC863233-83C2-4C22-B480-1AD483C72E6C}" name="Year" dataDxfId="82"/>
    <tableColumn id="2" xr3:uid="{5BDBC966-50E3-4433-A9C3-48F41ED6F4C2}" name="Admissibility Decision" dataDxfId="81"/>
    <tableColumn id="3" xr3:uid="{66C9BD46-D161-4FB4-B41C-A15203E91C1B}" name="ADM_RevChk" dataDxfId="80"/>
    <tableColumn id="4" xr3:uid="{723963C5-704E-4E82-97EA-0D1711AEECA3}" name="Undue Delay" dataDxfId="79"/>
    <tableColumn id="5" xr3:uid="{02FAC199-D85E-43E7-8DF5-32603C4D940A}" name="DEL_RevChk" dataDxfId="78"/>
    <tableColumn id="6" xr3:uid="{EE8F87E2-8124-420C-83FA-1332E50321BA}" name="Maladministration" dataDxfId="77"/>
    <tableColumn id="7" xr3:uid="{51BABF94-526A-44BC-B452-B0D1B67C7545}" name="MAL_RevChk" dataDxfId="76"/>
    <tableColumn id="8" xr3:uid="{6F285C57-0DF6-421C-B07B-786D30DBB87A}" name="Substance" dataDxfId="75"/>
    <tableColumn id="9" xr3:uid="{12627ECA-C29F-4FD5-99CA-3F8164A7B159}" name="SUB_RevChk" dataDxfId="74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EB6FAD-3A15-451D-AC0D-F9F73F549E06}" name="TableAR_1_14a86" displayName="TableAR_1_14a86" ref="A3:I9" totalsRowShown="0" headerRowDxfId="71" headerRowBorderDxfId="70" tableBorderDxfId="69">
  <tableColumns count="9">
    <tableColumn id="1" xr3:uid="{508F2FB8-38C9-447B-B1E5-EC899CF560DE}" name="Year" dataDxfId="68"/>
    <tableColumn id="2" xr3:uid="{AE5DD4FA-3BA0-4091-B6FF-F63E810F1227}" name="Partially/ Fully upheld" dataDxfId="67"/>
    <tableColumn id="3" xr3:uid="{6F3EE711-DCB2-42F9-97C5-C23C5C0D78D8}" name="PFUpheld_RevChk" dataDxfId="66"/>
    <tableColumn id="4" xr3:uid="{48B6B60F-CDE4-4052-ADB9-983B41C4D1E9}" name="Not upheld" dataDxfId="65"/>
    <tableColumn id="5" xr3:uid="{BE8A1FC7-CC8C-42D0-A3C5-0B8C9FFD9970}" name="NotUpheld_RevChk" dataDxfId="64"/>
    <tableColumn id="6" xr3:uid="{AA6F2A6D-15ED-4DDC-A17A-CE81E36C9609}" name="Total" dataDxfId="63"/>
    <tableColumn id="7" xr3:uid="{BA29A582-E8CF-406C-857D-FAE3D168712C}" name="Total_RevChk" dataDxfId="62"/>
    <tableColumn id="8" xr3:uid="{68187B26-ED4E-426F-B878-AC294052D6EA}" name="% Partially/ Fully upheld" dataDxfId="61"/>
    <tableColumn id="9" xr3:uid="{0EEF9CAC-92AA-4836-845D-F01517E6AE8A}" name="PercentPFUpheld_RevChk" dataDxfId="60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7515DC2-C708-40F9-910B-CAF71F8FAEE7}" name="TableAR_1_14b87" displayName="TableAR_1_14b87" ref="A16:I22" totalsRowShown="0" headerRowDxfId="59" headerRowBorderDxfId="58" tableBorderDxfId="57">
  <tableColumns count="9">
    <tableColumn id="1" xr3:uid="{A2891791-D3C4-4C89-B280-811BFD40D4FF}" name="Year" dataDxfId="56"/>
    <tableColumn id="2" xr3:uid="{43405FFD-6C0B-4450-A98D-761F683D7F13}" name="Partially/ Fully upheld" dataDxfId="55"/>
    <tableColumn id="3" xr3:uid="{4BC2F0E8-D368-4DD0-AA42-A1EA9A82B72B}" name="PFUpheld_RevChk" dataDxfId="54"/>
    <tableColumn id="4" xr3:uid="{D8076C50-117B-4716-AD82-1D4D2EA11EC9}" name="Not upheld" dataDxfId="53"/>
    <tableColumn id="5" xr3:uid="{20EBCE38-80DD-4D23-9529-30E2BCC23A0E}" name="NotUpheld_RevChk" dataDxfId="52"/>
    <tableColumn id="6" xr3:uid="{066EDD69-29D1-4041-B606-0280D5DFB3D5}" name="Total" dataDxfId="51"/>
    <tableColumn id="7" xr3:uid="{ED2539D5-E7E8-48A3-ABB6-EFDC96837260}" name="Total_RevChk" dataDxfId="50"/>
    <tableColumn id="8" xr3:uid="{AE7935BD-DCD8-4FA5-9018-81C88F836483}" name="% Partially/ Fully upheld" dataDxfId="49"/>
    <tableColumn id="9" xr3:uid="{877C17AB-F35A-4E2F-948C-FC437875F0D7}" name="PercentPFUpheld_RevChk" dataDxfId="48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964EFE2-3B08-4A91-9C2F-832C0373495A}" name="TableAR_1_14c88" displayName="TableAR_1_14c88" ref="A29:I35" totalsRowShown="0" headerRowDxfId="47" headerRowBorderDxfId="46" tableBorderDxfId="45">
  <tableColumns count="9">
    <tableColumn id="1" xr3:uid="{7869B52C-FAAA-4E85-B197-3989D3D0F979}" name="Year" dataDxfId="44"/>
    <tableColumn id="2" xr3:uid="{F2962522-A562-4395-98F4-5B12C31DC32A}" name="Partially/ Fully upheld" dataDxfId="43"/>
    <tableColumn id="3" xr3:uid="{A5F0F84B-9DBB-4E2B-8A22-E2772C4C4562}" name="PFUpheld_RevChk" dataDxfId="42"/>
    <tableColumn id="4" xr3:uid="{13F8BFBF-A00F-456D-9683-D76477506B78}" name="Not upheld" dataDxfId="41"/>
    <tableColumn id="5" xr3:uid="{21A666A5-2DCA-4BFD-94B1-CD61697F0432}" name="NotUpheld_RevChk" dataDxfId="40"/>
    <tableColumn id="6" xr3:uid="{A256F445-64FF-4675-9CF5-0ECC10D426BF}" name="Total" dataDxfId="39"/>
    <tableColumn id="7" xr3:uid="{9CABCF6C-1980-4266-9BA5-50D52686B68A}" name="Total_RevChk" dataDxfId="38"/>
    <tableColumn id="8" xr3:uid="{6CA45690-0E39-4CA7-B896-4F94FBF8AA52}" name="% Partially/ Fully upheld" dataDxfId="37"/>
    <tableColumn id="9" xr3:uid="{7873BDE9-6384-4ACA-9D20-0A1BA864D331}" name="PercentPFUpheld_RevChk" dataDxfId="36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711EB27-7200-48EA-BD0F-EF75F2B2826D}" name="TableAR_1_14d89" displayName="TableAR_1_14d89" ref="A55:I61" totalsRowShown="0" headerRowDxfId="35" headerRowBorderDxfId="34" tableBorderDxfId="33">
  <tableColumns count="9">
    <tableColumn id="1" xr3:uid="{B8BC5BDE-A691-47F5-876D-928E4FD9940D}" name="Year" dataDxfId="32"/>
    <tableColumn id="2" xr3:uid="{282FACB0-1BDC-4306-B2AF-330B7F9E0E4F}" name="Partially/ Fully upheld" dataDxfId="31"/>
    <tableColumn id="3" xr3:uid="{59AA1108-A091-4AE9-8778-022AEE40682B}" name="PFUpheld_RevChk" dataDxfId="30"/>
    <tableColumn id="4" xr3:uid="{7846725F-1CF7-44F2-9CCE-A5FB4BFCBFCA}" name="Not upheld" dataDxfId="29"/>
    <tableColumn id="5" xr3:uid="{DC5D963A-380C-4C31-B08E-307ACC068411}" name="NotUpheld_RevChk" dataDxfId="28"/>
    <tableColumn id="6" xr3:uid="{6376A397-532B-408A-98DC-6E7EAEF9B118}" name="Total" dataDxfId="27"/>
    <tableColumn id="7" xr3:uid="{EB3B0D3A-F92C-4DAB-B4C6-CC50424F0C8B}" name="Total_RevChk" dataDxfId="26"/>
    <tableColumn id="8" xr3:uid="{162C1BA9-BD02-46C6-A523-F3F6B02216A1}" name="% Partially/ Fully upheld" dataDxfId="25"/>
    <tableColumn id="9" xr3:uid="{E9C06995-66E5-4952-BCA2-33DEEBAD10E5}" name="PercentPFUpheld_RevChk" dataDxfId="24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B916CFD-1197-4E7C-87B9-0FDD9ED13CB7}" name="TableAR_1_14e90" displayName="TableAR_1_14e90" ref="A42:I48" totalsRowShown="0" headerRowDxfId="23" headerRowBorderDxfId="22">
  <tableColumns count="9">
    <tableColumn id="1" xr3:uid="{D770B7BB-AF48-4C98-9FA7-CFF1EB9D8466}" name="Year" dataDxfId="21"/>
    <tableColumn id="2" xr3:uid="{8977C5A1-27BB-4EE3-BD0A-C635C1B87C90}" name="Partially/ Fully upheld" dataDxfId="20"/>
    <tableColumn id="3" xr3:uid="{A4C111D9-8C22-4B20-B18A-F2D381A6346D}" name="PFUpheld_RevChk" dataDxfId="19"/>
    <tableColumn id="4" xr3:uid="{4BCB4FDD-C7B1-49EA-B5C1-CCF510A67833}" name="Not upheld" dataDxfId="18"/>
    <tableColumn id="5" xr3:uid="{1BE346B0-68ED-48B9-BCA5-A0B08106C837}" name="NotUpheld_RevChk" dataDxfId="17"/>
    <tableColumn id="6" xr3:uid="{BD708023-C316-475D-B4EB-1CDB41E36E23}" name="Total" dataDxfId="16"/>
    <tableColumn id="7" xr3:uid="{C117CD25-6B49-4512-ADA8-0CB41C9C201B}" name="Total_RevChk" dataDxfId="15"/>
    <tableColumn id="8" xr3:uid="{44CFCC0F-900A-487C-A9BA-4E1B5779A783}" name="% Partially/ Fully upheld" dataDxfId="14"/>
    <tableColumn id="9" xr3:uid="{71D516DE-4EC5-4335-818C-ED456B6C4FBC}" name="PercentPFUpheld_RevChk" dataDxfId="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634BC6-7C13-4921-A983-BF57E3181B3E}" name="TableAR_1_2a21" displayName="TableAR_1_2a21" ref="A4:Q10" totalsRowShown="0" headerRowDxfId="632" dataDxfId="630" headerRowBorderDxfId="631" tableBorderDxfId="629">
  <tableColumns count="17">
    <tableColumn id="1" xr3:uid="{00549EEE-A708-4FCB-A0DC-2E86DBE4B939}" name="Year"/>
    <tableColumn id="2" xr3:uid="{125C1573-9C94-4735-95E3-341A8773A219}" name="Royal Navy*" dataDxfId="628"/>
    <tableColumn id="3" xr3:uid="{C0A98C4B-B7F2-4184-ABA7-E156196DA8C7}" name="a" dataDxfId="627"/>
    <tableColumn id="4" xr3:uid="{0F20230F-CF59-439D-A0C9-BFCEAD674A12}" name="British Army" dataDxfId="626"/>
    <tableColumn id="5" xr3:uid="{349F9FDF-7557-4826-88EC-CB1D6BFDEB15}" name="b" dataDxfId="625"/>
    <tableColumn id="6" xr3:uid="{FC59BD60-A235-45C9-A1C7-D5E32DEE87EF}" name="RAF" dataDxfId="624"/>
    <tableColumn id="7" xr3:uid="{927D759B-498E-4113-96BD-28E5A7EAAAC7}" name="c" dataDxfId="623"/>
    <tableColumn id="8" xr3:uid="{5ADD4F6A-4A1D-4B0A-9FD0-68E1935B3E33}" name="Not recorded2" dataDxfId="622"/>
    <tableColumn id="9" xr3:uid="{E3399F83-BB5B-4DD6-ADF4-5BF88C125C2A}" name="d" dataDxfId="621"/>
    <tableColumn id="10" xr3:uid="{3C7B46CC-3370-4FE5-B0E7-81DCBE27A61E}" name="Total" dataDxfId="620"/>
    <tableColumn id="11" xr3:uid="{7D4EF353-67E3-43EF-B986-D291FAD508A1}" name="e" dataDxfId="619"/>
    <tableColumn id="12" xr3:uid="{13697B47-D2BA-498A-A551-14BD636A27DD}" name="Royal Navy " dataDxfId="618"/>
    <tableColumn id="13" xr3:uid="{9C471FB7-7D5D-41D8-B84F-A4D180768021}" name="f" dataDxfId="617"/>
    <tableColumn id="14" xr3:uid="{78566827-DB21-4174-A70A-2BE507A39BF7}" name="British Army " dataDxfId="616"/>
    <tableColumn id="15" xr3:uid="{CB9F3958-2E3B-496D-956E-B9796CAD67D4}" name="g" dataDxfId="615"/>
    <tableColumn id="16" xr3:uid="{16AD43A6-7B87-4FB0-8D29-6A5A9B56B492}" name="RAF " dataDxfId="614"/>
    <tableColumn id="17" xr3:uid="{D9E5FB8B-7B65-4007-B97B-B45B626E5DFB}" name="h" dataDxfId="613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ED043DA-8F6D-45E1-B606-B7A7A0DA91F3}" name="TableAR_1_15b924752" displayName="TableAR_1_15b924752" ref="A3:I7" totalsRowShown="0" headerRowDxfId="11" headerRowBorderDxfId="10" tableBorderDxfId="9">
  <tableColumns count="9">
    <tableColumn id="1" xr3:uid="{935CE617-1CC9-4C57-B770-C86880E13511}" name="Year" dataDxfId="8"/>
    <tableColumn id="8" xr3:uid="{FCB7A651-D92A-49C7-8A66-8FE51E80B584}" name="Admissibility Decision" dataDxfId="7"/>
    <tableColumn id="9" xr3:uid="{5522626E-6E02-4E5C-BA6B-D3CF46EBEE68}" name="PercentPFUpheld_RevChk" dataDxfId="6"/>
    <tableColumn id="2" xr3:uid="{7F40653E-C1AD-4347-8BB0-721DAE40C27F}" name="Undue Delay" dataDxfId="5" dataCellStyle="Percent"/>
    <tableColumn id="3" xr3:uid="{A36397C7-49EE-467F-9D9F-952B83677C18}" name="Column1" dataDxfId="4" dataCellStyle="Percent"/>
    <tableColumn id="4" xr3:uid="{2841318A-CE22-4720-B599-0E85A1D7AEBE}" name="Maladministration" dataDxfId="3" dataCellStyle="Percent"/>
    <tableColumn id="5" xr3:uid="{2E68FB6B-14E3-436D-9FD8-4BA93A7E2D4D}" name="Column2" dataDxfId="2" dataCellStyle="Percent"/>
    <tableColumn id="6" xr3:uid="{45CF3664-B019-4ACA-ADF6-E300153CFFF7}" name="Substance" dataDxfId="1" dataCellStyle="Percent"/>
    <tableColumn id="7" xr3:uid="{9AF16979-E857-4485-86FF-41E94A35F9A6}" name="3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D3C87F6-0177-4623-94E0-70570EF85A85}" name="TableAR_1_2b27" displayName="TableAR_1_2b27" ref="A23:Q29" totalsRowShown="0" headerRowDxfId="612" dataDxfId="610" headerRowBorderDxfId="611" tableBorderDxfId="609">
  <tableColumns count="17">
    <tableColumn id="1" xr3:uid="{4E46B620-C4E7-4FDC-A7A5-CEC84D6B2449}" name="Year"/>
    <tableColumn id="2" xr3:uid="{F79BF8B3-D1EE-4C6C-8E79-97DF4FA48799}" name="Private1" dataDxfId="608"/>
    <tableColumn id="3" xr3:uid="{12D72CB7-AA30-4A85-A05F-BF7617825C18}" name="a" dataDxfId="607"/>
    <tableColumn id="4" xr3:uid="{2480346A-BBFC-4D0D-9C6D-84DE47E6FBC4}" name="NCO &amp; WOs1,2" dataDxfId="606"/>
    <tableColumn id="5" xr3:uid="{98E847B3-A517-4B1B-A1ED-2FD33ABE5380}" name="b" dataDxfId="605"/>
    <tableColumn id="6" xr3:uid="{A56745B9-6B0F-4A87-AFCE-2AECB86CC23C}" name="Officers/ Officer Cadets1" dataDxfId="604"/>
    <tableColumn id="7" xr3:uid="{B6CA6335-B3B0-48F1-9497-568A432A6039}" name="c" dataDxfId="603"/>
    <tableColumn id="8" xr3:uid="{6D684B55-9601-4EA7-A6A8-16260EB43800}" name="Not recorded3" dataDxfId="602"/>
    <tableColumn id="9" xr3:uid="{6DA988C5-7479-4C95-9F46-BCF10E6166F0}" name="d" dataDxfId="601"/>
    <tableColumn id="10" xr3:uid="{0B96C09D-BDB6-41DD-B608-16A98ECE5F05}" name="Total" dataDxfId="600"/>
    <tableColumn id="11" xr3:uid="{158F1CDA-AAB4-4A41-944F-8F33DEB5052C}" name="e" dataDxfId="599"/>
    <tableColumn id="12" xr3:uid="{A92D6C29-E319-4D78-AA90-C05C6B74569B}" name="Private1,2" dataDxfId="598"/>
    <tableColumn id="13" xr3:uid="{0EF2F95F-1518-4802-B93F-008D17CB09BA}" name="f" dataDxfId="597"/>
    <tableColumn id="14" xr3:uid="{27346C26-6B22-4A0C-ADBB-8B4138A2840F}" name="NCO &amp; WOs1,2,3" dataDxfId="596"/>
    <tableColumn id="15" xr3:uid="{70A49225-8347-4875-8EA2-F51BD09829D6}" name="g" dataDxfId="595"/>
    <tableColumn id="16" xr3:uid="{665B8052-2312-42EE-A58B-0FA31F52FB25}" name="Officers/ Officer Cadets1,4" dataDxfId="594"/>
    <tableColumn id="17" xr3:uid="{E640EE2B-FB09-4287-8D1E-A442DA960171}" name="h" dataDxfId="59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C00883E-9855-446D-9CA2-DA3546539625}" name="TableAR_1_2c28" displayName="TableAR_1_2c28" ref="A43:M49" totalsRowShown="0" headerRowDxfId="592" dataDxfId="590" headerRowBorderDxfId="591" tableBorderDxfId="589">
  <tableColumns count="13">
    <tableColumn id="1" xr3:uid="{BC1B5F33-E1BB-47DA-9719-AF412ACAD8CA}" name="Year"/>
    <tableColumn id="2" xr3:uid="{3BDB2D96-9F65-4F75-A284-CE5ADC9526CD}" name="Male" dataDxfId="588"/>
    <tableColumn id="3" xr3:uid="{2A386880-35DE-48B0-AFE3-9A42216B53DD}" name="a" dataDxfId="587"/>
    <tableColumn id="4" xr3:uid="{9F6980CC-8C0B-4AEB-9B99-C5159010FAB1}" name="Female" dataDxfId="586"/>
    <tableColumn id="5" xr3:uid="{719D78DC-209E-464C-A91F-DD37477581A0}" name="b" dataDxfId="585"/>
    <tableColumn id="6" xr3:uid="{024D2451-8BBD-4CFE-98A4-EAA01C24895E}" name="Not recorded1" dataDxfId="584"/>
    <tableColumn id="7" xr3:uid="{05E2E25A-7FCA-48DE-B3DC-221C40E7A383}" name="c" dataDxfId="583"/>
    <tableColumn id="8" xr3:uid="{D3F41971-ED9F-4463-8DAB-B3F30A6D073A}" name="Total" dataDxfId="582"/>
    <tableColumn id="9" xr3:uid="{CFBCF06A-5EC9-4787-8979-7CAA01FAB293}" name="d" dataDxfId="581"/>
    <tableColumn id="10" xr3:uid="{3D33FFEE-1F7B-4456-B869-CD02EE9877E5}" name="Male " dataDxfId="580"/>
    <tableColumn id="11" xr3:uid="{18E5475C-C12A-4266-9866-04B888DEBA50}" name="e" dataDxfId="579"/>
    <tableColumn id="12" xr3:uid="{1BD15B0C-B171-4E82-90BB-6268FB7D7481}" name="Female " dataDxfId="578"/>
    <tableColumn id="13" xr3:uid="{4FDB00BC-C4CB-4804-BEF4-3BBB91B4F3B6}" name="f" dataDxfId="577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8272AA4-3784-4170-AB97-72F70B3FC099}" name="TableAR_1_329" displayName="TableAR_1_329" ref="A3:C9" totalsRowShown="0" dataDxfId="575" headerRowBorderDxfId="576" tableBorderDxfId="574">
  <tableColumns count="3">
    <tableColumn id="1" xr3:uid="{1AD5C6B2-AF99-409F-8E6B-7F43E531E20E}" name="Year" dataDxfId="573"/>
    <tableColumn id="8" xr3:uid="{D5D54D5B-CE9E-4808-A4C9-0B3A8B2824C0}" name="Timeliness rate" dataDxfId="572"/>
    <tableColumn id="9" xr3:uid="{5F01A145-A678-475C-BE45-7E69D70EE5E4}" name="d" dataDxfId="57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98475C2-D3D5-4857-8A02-7FA7696D6645}" name="TableAR_1_4a30" displayName="TableAR_1_4a30" ref="A4:Q10" totalsRowShown="0" headerRowDxfId="562" dataDxfId="560" headerRowBorderDxfId="561" tableBorderDxfId="559">
  <tableColumns count="17">
    <tableColumn id="1" xr3:uid="{39330833-29A8-4AC3-839B-9F5CAF836D28}" name="Year" dataDxfId="558"/>
    <tableColumn id="2" xr3:uid="{46B5C7CE-B5C4-417C-A04A-633DADAD9537}" name="Royal Navy*" dataDxfId="557"/>
    <tableColumn id="3" xr3:uid="{513DFECC-2ABE-4E8A-A56B-583FCF1FD035}" name="Royal Navy*_RevChk" dataDxfId="556"/>
    <tableColumn id="4" xr3:uid="{7076ACE8-ED36-428D-B499-D81366F4B33A}" name="British Army" dataDxfId="555"/>
    <tableColumn id="5" xr3:uid="{2942055E-991B-4F98-82C5-1A1584C14973}" name="British Army_RevChk" dataDxfId="554"/>
    <tableColumn id="6" xr3:uid="{F845B182-CEC3-4ABC-8678-496D77F0E8FB}" name="RAF" dataDxfId="553"/>
    <tableColumn id="7" xr3:uid="{A851DD8B-F477-4EC8-A53F-C83A8CD834F6}" name="RAF_RevChk" dataDxfId="552"/>
    <tableColumn id="8" xr3:uid="{3BD37EAF-1433-4A43-BD11-78F63DA830C3}" name="Not recorded2" dataDxfId="551"/>
    <tableColumn id="9" xr3:uid="{6F7A9ED9-0E93-4D86-AC9F-BC89BCA62380}" name="Not recorded2_RevChk" dataDxfId="550"/>
    <tableColumn id="10" xr3:uid="{AC754BA6-9318-4EA1-885E-1A3A16168F5F}" name="Total" dataDxfId="549"/>
    <tableColumn id="11" xr3:uid="{46D359B0-846F-456C-8A95-6107CA9C8CBA}" name="Total_RevChk" dataDxfId="548"/>
    <tableColumn id="12" xr3:uid="{B31990AF-EE59-40A0-A3B5-A84F0AA5E896}" name="Royal Navy* " dataDxfId="547"/>
    <tableColumn id="13" xr3:uid="{C092545F-527F-4830-8BF2-CB6A60252C2A}" name="Royal Navy* _RevChk" dataDxfId="546"/>
    <tableColumn id="14" xr3:uid="{522328D6-F9FB-4D32-8E03-438C4CBB08CC}" name="British Army " dataDxfId="545"/>
    <tableColumn id="15" xr3:uid="{21C99791-DB0D-4011-933C-6A95EB2DE2A1}" name="British Army _RevChk" dataDxfId="544"/>
    <tableColumn id="16" xr3:uid="{35D5EC8A-B61F-4672-9B86-D8CBD8D64DD8}" name="RAF " dataDxfId="543"/>
    <tableColumn id="17" xr3:uid="{5B7ED65F-A958-4E95-94C3-AB3467A91A6B}" name="RAF _RevChk" dataDxfId="54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EC7E63B-A872-4146-8255-651C446A635E}" name="TableAR_1_4b31" displayName="TableAR_1_4b31" ref="A24:Q30" totalsRowShown="0" headerRowDxfId="541" dataDxfId="539" headerRowBorderDxfId="540" tableBorderDxfId="538">
  <tableColumns count="17">
    <tableColumn id="1" xr3:uid="{3C3845F6-4755-46E7-A3C4-F3FD4A52BC6A}" name="Year" dataDxfId="537"/>
    <tableColumn id="2" xr3:uid="{BEB9A695-A50F-49E5-A90B-DF2C9B9C6ED8}" name="Royal Navy*" dataDxfId="536"/>
    <tableColumn id="3" xr3:uid="{E1A6A6A1-926A-497B-A72E-77F7A7B4CB88}" name="Royal Navy*_RevChk" dataDxfId="535"/>
    <tableColumn id="4" xr3:uid="{5B20EFF1-F312-41C6-BA38-8986EEA0FCA2}" name="British Army" dataDxfId="534"/>
    <tableColumn id="5" xr3:uid="{D1123A2D-2D15-45DB-8344-8E6B17F00C01}" name="British Army_RevChk" dataDxfId="533"/>
    <tableColumn id="6" xr3:uid="{A7CE7123-54D7-4869-9901-081047156355}" name="RAF" dataDxfId="532"/>
    <tableColumn id="7" xr3:uid="{DB90579C-736F-4F8C-AF63-BD3266D8F6C4}" name="RAF_RevChk" dataDxfId="531"/>
    <tableColumn id="8" xr3:uid="{24E41E9C-5203-4423-8137-CC96195728E0}" name="Not recorded2" dataDxfId="530"/>
    <tableColumn id="9" xr3:uid="{A812B1C5-E1F4-4D1E-8076-33790A546A5C}" name="Not recorded2_RevChk" dataDxfId="529"/>
    <tableColumn id="10" xr3:uid="{992058DF-6115-4F9D-900E-4E6819C2BC12}" name="Total" dataDxfId="528"/>
    <tableColumn id="11" xr3:uid="{71190682-CB7F-4C39-80CE-8D260A312226}" name="Total_RevChk" dataDxfId="527"/>
    <tableColumn id="12" xr3:uid="{78844659-7EE1-4F7F-9553-4DDC1687334E}" name="Royal Navy* " dataDxfId="526"/>
    <tableColumn id="13" xr3:uid="{A2D4388C-7213-482E-9D91-2741ABB26763}" name="Royal Navy* _RevChk" dataDxfId="525"/>
    <tableColumn id="14" xr3:uid="{5E999183-A1A9-40E9-8C6F-AF5078C687B8}" name="British Army " dataDxfId="524"/>
    <tableColumn id="15" xr3:uid="{8B81FBE6-F9EC-41C3-9EE7-0473CFCEA09C}" name="British Army _RevChk" dataDxfId="523"/>
    <tableColumn id="16" xr3:uid="{24BEBAFA-D21D-4C6D-831E-BE92E97D3673}" name="RAF " dataDxfId="522"/>
    <tableColumn id="17" xr3:uid="{93348DA1-5035-458C-8FBA-47839CD70B4F}" name="RAF _RevChk" dataDxfId="5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3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39.xml"/><Relationship Id="rId5" Type="http://schemas.openxmlformats.org/officeDocument/2006/relationships/table" Target="../tables/table38.xml"/><Relationship Id="rId4" Type="http://schemas.openxmlformats.org/officeDocument/2006/relationships/table" Target="../tables/table3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23.xml"/><Relationship Id="rId5" Type="http://schemas.openxmlformats.org/officeDocument/2006/relationships/table" Target="../tables/table22.xml"/><Relationship Id="rId4" Type="http://schemas.openxmlformats.org/officeDocument/2006/relationships/table" Target="../tables/table2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01FA-8E6E-4CDE-89BA-48B9E8CE3CBE}">
  <sheetPr codeName="Sheet32">
    <pageSetUpPr fitToPage="1"/>
  </sheetPr>
  <dimension ref="A8:G22"/>
  <sheetViews>
    <sheetView tabSelected="1" zoomScaleNormal="100" zoomScaleSheetLayoutView="100" workbookViewId="0">
      <selection activeCell="A23" sqref="A23"/>
    </sheetView>
  </sheetViews>
  <sheetFormatPr defaultColWidth="22.28515625" defaultRowHeight="14.25" x14ac:dyDescent="0.2"/>
  <cols>
    <col min="1" max="16384" width="22.28515625" style="1"/>
  </cols>
  <sheetData>
    <row r="8" spans="1:7" ht="30" x14ac:dyDescent="0.4">
      <c r="A8" s="4" t="s">
        <v>0</v>
      </c>
    </row>
    <row r="9" spans="1:7" ht="63" customHeight="1" x14ac:dyDescent="0.3">
      <c r="A9" s="335" t="s">
        <v>1</v>
      </c>
      <c r="B9" s="335"/>
      <c r="C9" s="335"/>
      <c r="D9" s="335"/>
      <c r="E9" s="335"/>
      <c r="F9" s="5"/>
      <c r="G9" s="5"/>
    </row>
    <row r="10" spans="1:7" ht="30" x14ac:dyDescent="0.4">
      <c r="A10" s="4"/>
    </row>
    <row r="11" spans="1:7" ht="20.25" x14ac:dyDescent="0.3">
      <c r="A11" s="3" t="s">
        <v>2</v>
      </c>
    </row>
    <row r="12" spans="1:7" ht="20.25" x14ac:dyDescent="0.3">
      <c r="A12" s="3" t="s">
        <v>3</v>
      </c>
    </row>
    <row r="13" spans="1:7" ht="20.25" x14ac:dyDescent="0.3">
      <c r="A13" s="3" t="s">
        <v>4</v>
      </c>
    </row>
    <row r="14" spans="1:7" x14ac:dyDescent="0.2">
      <c r="A14" s="334" t="s">
        <v>359</v>
      </c>
    </row>
    <row r="21" spans="1:2" ht="15" x14ac:dyDescent="0.25">
      <c r="A21" s="2" t="s">
        <v>5</v>
      </c>
      <c r="B21" s="1" t="s">
        <v>6</v>
      </c>
    </row>
    <row r="22" spans="1:2" ht="15" x14ac:dyDescent="0.25">
      <c r="A22" s="2" t="s">
        <v>7</v>
      </c>
      <c r="B22" s="1" t="s">
        <v>8</v>
      </c>
    </row>
  </sheetData>
  <mergeCells count="1">
    <mergeCell ref="A9:E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D074-0C17-4CA8-86DD-E22A0CDB9917}">
  <sheetPr codeName="Sheet70">
    <pageSetUpPr fitToPage="1"/>
  </sheetPr>
  <dimension ref="A1:M14"/>
  <sheetViews>
    <sheetView zoomScaleNormal="100" zoomScaleSheetLayoutView="100" workbookViewId="0"/>
  </sheetViews>
  <sheetFormatPr defaultColWidth="9.140625" defaultRowHeight="14.25" x14ac:dyDescent="0.2"/>
  <cols>
    <col min="1" max="1" width="22.140625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1.7109375" style="6" customWidth="1"/>
    <col min="14" max="16384" width="9.140625" style="6"/>
  </cols>
  <sheetData>
    <row r="1" spans="1:13" ht="15" x14ac:dyDescent="0.25">
      <c r="A1" s="88" t="s">
        <v>186</v>
      </c>
    </row>
    <row r="3" spans="1:13" s="30" customFormat="1" ht="45" customHeight="1" x14ac:dyDescent="0.2">
      <c r="A3" s="98" t="s">
        <v>187</v>
      </c>
      <c r="B3" s="83" t="s">
        <v>170</v>
      </c>
      <c r="C3" s="82" t="s">
        <v>171</v>
      </c>
      <c r="D3" s="83" t="s">
        <v>172</v>
      </c>
      <c r="E3" s="82" t="s">
        <v>173</v>
      </c>
      <c r="F3" s="132" t="s">
        <v>174</v>
      </c>
      <c r="G3" s="131" t="s">
        <v>175</v>
      </c>
      <c r="H3" s="132" t="s">
        <v>176</v>
      </c>
      <c r="I3" s="131" t="s">
        <v>177</v>
      </c>
      <c r="J3" s="132" t="s">
        <v>178</v>
      </c>
      <c r="K3" s="131" t="s">
        <v>179</v>
      </c>
      <c r="L3" s="83" t="s">
        <v>180</v>
      </c>
      <c r="M3" s="131" t="s">
        <v>181</v>
      </c>
    </row>
    <row r="4" spans="1:13" x14ac:dyDescent="0.2">
      <c r="A4" s="6" t="s">
        <v>188</v>
      </c>
      <c r="B4" s="218" t="s">
        <v>122</v>
      </c>
      <c r="C4" s="14"/>
      <c r="D4" s="125">
        <v>1</v>
      </c>
      <c r="E4" s="125"/>
      <c r="F4" s="14"/>
      <c r="G4" s="14"/>
      <c r="H4" s="129">
        <v>228</v>
      </c>
      <c r="I4" s="129"/>
      <c r="J4" s="128" t="s" cm="1">
        <v>189</v>
      </c>
      <c r="K4" s="128"/>
      <c r="L4" s="209" t="s">
        <v>122</v>
      </c>
      <c r="M4" s="14"/>
    </row>
    <row r="5" spans="1:13" x14ac:dyDescent="0.2">
      <c r="A5" s="6" t="s">
        <v>190</v>
      </c>
      <c r="B5" s="209" t="s" cm="1">
        <v>122</v>
      </c>
      <c r="C5" s="14"/>
      <c r="D5" s="125">
        <v>0</v>
      </c>
      <c r="E5" s="125"/>
      <c r="F5" s="14"/>
      <c r="G5" s="14"/>
      <c r="H5" s="129">
        <v>47</v>
      </c>
      <c r="I5" s="129"/>
      <c r="J5" s="128" t="s" cm="1">
        <v>191</v>
      </c>
      <c r="K5" s="128"/>
      <c r="L5" s="209" t="s" cm="1">
        <v>122</v>
      </c>
      <c r="M5" s="14"/>
    </row>
    <row r="6" spans="1:13" x14ac:dyDescent="0.2">
      <c r="A6" s="6" t="s">
        <v>192</v>
      </c>
      <c r="B6" s="14">
        <v>23</v>
      </c>
      <c r="C6" s="14"/>
      <c r="D6" s="125">
        <v>-3</v>
      </c>
      <c r="E6" s="125"/>
      <c r="F6" s="14"/>
      <c r="G6" s="14"/>
      <c r="H6" s="129">
        <v>101</v>
      </c>
      <c r="I6" s="129"/>
      <c r="J6" s="128" t="s" cm="1">
        <v>193</v>
      </c>
      <c r="K6" s="128"/>
      <c r="L6" s="14">
        <v>20</v>
      </c>
      <c r="M6" s="14"/>
    </row>
    <row r="7" spans="1:13" x14ac:dyDescent="0.2">
      <c r="A7" s="234" t="s">
        <v>194</v>
      </c>
      <c r="B7" s="300">
        <v>22</v>
      </c>
      <c r="C7" s="14"/>
      <c r="D7" s="125">
        <v>-4</v>
      </c>
      <c r="E7" s="125"/>
      <c r="F7" s="300"/>
      <c r="G7" s="300"/>
      <c r="H7" s="301">
        <v>123</v>
      </c>
      <c r="I7" s="301"/>
      <c r="J7" s="302" t="s" cm="1">
        <v>195</v>
      </c>
      <c r="K7" s="302"/>
      <c r="L7" s="300">
        <v>18</v>
      </c>
      <c r="M7" s="300"/>
    </row>
    <row r="8" spans="1:13" x14ac:dyDescent="0.2">
      <c r="A8" s="296" t="s">
        <v>60</v>
      </c>
      <c r="B8" s="303">
        <v>57</v>
      </c>
      <c r="C8" s="303"/>
      <c r="D8" s="304">
        <v>-6</v>
      </c>
      <c r="E8" s="304"/>
      <c r="F8" s="303"/>
      <c r="G8" s="303"/>
      <c r="H8" s="305">
        <v>499</v>
      </c>
      <c r="I8" s="305"/>
      <c r="J8" s="306" t="s" cm="1">
        <v>196</v>
      </c>
      <c r="K8" s="306"/>
      <c r="L8" s="303">
        <v>51</v>
      </c>
      <c r="M8" s="303"/>
    </row>
    <row r="9" spans="1:13" ht="15" x14ac:dyDescent="0.25">
      <c r="A9" s="121" t="s">
        <v>197</v>
      </c>
      <c r="B9" s="14"/>
      <c r="C9" s="14"/>
      <c r="D9" s="125"/>
      <c r="E9" s="125"/>
      <c r="F9" s="14"/>
      <c r="G9" s="14"/>
      <c r="H9" s="129"/>
      <c r="I9" s="129"/>
      <c r="J9" s="128"/>
      <c r="K9" s="128"/>
      <c r="L9" s="14"/>
      <c r="M9"/>
    </row>
    <row r="10" spans="1:13" x14ac:dyDescent="0.2">
      <c r="A10" s="13" t="s">
        <v>185</v>
      </c>
    </row>
    <row r="11" spans="1:13" x14ac:dyDescent="0.2">
      <c r="A11" s="13" t="s">
        <v>79</v>
      </c>
    </row>
    <row r="14" spans="1:13" x14ac:dyDescent="0.2">
      <c r="J14" s="133"/>
    </row>
  </sheetData>
  <conditionalFormatting sqref="A9:XFD9">
    <cfRule type="expression" dxfId="223" priority="151">
      <formula>IF($A$9="",TRUE,FALSE)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47429-1FEC-461E-8EDA-ED224BB8FF6F}">
  <sheetPr codeName="Sheet72">
    <pageSetUpPr fitToPage="1"/>
  </sheetPr>
  <dimension ref="A1:S32"/>
  <sheetViews>
    <sheetView zoomScaleNormal="100" zoomScaleSheetLayoutView="100" workbookViewId="0"/>
  </sheetViews>
  <sheetFormatPr defaultColWidth="9.140625" defaultRowHeight="14.25" x14ac:dyDescent="0.2"/>
  <cols>
    <col min="1" max="1" width="22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1.7109375" style="6" customWidth="1"/>
    <col min="14" max="14" width="16.28515625" style="6" customWidth="1"/>
    <col min="15" max="15" width="1.7109375" style="6" customWidth="1"/>
    <col min="16" max="16" width="16.28515625" style="6" customWidth="1"/>
    <col min="17" max="17" width="1.7109375" style="6" customWidth="1"/>
    <col min="18" max="18" width="16.28515625" style="6" customWidth="1"/>
    <col min="19" max="19" width="1.7109375" style="6" customWidth="1"/>
    <col min="20" max="16384" width="9.140625" style="6"/>
  </cols>
  <sheetData>
    <row r="1" spans="1:19" ht="15" x14ac:dyDescent="0.25">
      <c r="A1" s="88" t="s">
        <v>198</v>
      </c>
    </row>
    <row r="3" spans="1:19" ht="75" customHeight="1" x14ac:dyDescent="0.2">
      <c r="A3" s="81" t="s">
        <v>51</v>
      </c>
      <c r="B3" s="41" t="s">
        <v>199</v>
      </c>
      <c r="C3" s="36" t="s">
        <v>200</v>
      </c>
      <c r="D3" s="151" t="s">
        <v>201</v>
      </c>
      <c r="E3" s="149" t="s">
        <v>175</v>
      </c>
      <c r="F3" s="151" t="s">
        <v>202</v>
      </c>
      <c r="G3" s="149" t="s">
        <v>203</v>
      </c>
      <c r="H3" s="151" t="s">
        <v>204</v>
      </c>
      <c r="I3" s="149" t="s">
        <v>205</v>
      </c>
      <c r="J3" s="41" t="s">
        <v>206</v>
      </c>
      <c r="K3" s="40" t="s">
        <v>207</v>
      </c>
      <c r="L3" s="148" t="s">
        <v>60</v>
      </c>
      <c r="M3" s="38" t="s">
        <v>131</v>
      </c>
      <c r="N3" s="41" t="s">
        <v>208</v>
      </c>
      <c r="O3" s="36" t="s">
        <v>209</v>
      </c>
    </row>
    <row r="4" spans="1:19" x14ac:dyDescent="0.2">
      <c r="A4" s="7" t="s">
        <v>210</v>
      </c>
      <c r="B4" s="27">
        <v>295</v>
      </c>
      <c r="C4" s="104" t="s" cm="1">
        <v>68</v>
      </c>
      <c r="D4" s="128"/>
      <c r="E4" s="128"/>
      <c r="F4" s="128">
        <v>239</v>
      </c>
      <c r="G4" s="128" t="s" cm="1">
        <v>68</v>
      </c>
      <c r="H4" s="128">
        <v>56</v>
      </c>
      <c r="I4" s="128" t="s" cm="1">
        <v>68</v>
      </c>
      <c r="J4" s="14">
        <v>56</v>
      </c>
      <c r="K4" s="14" t="s" cm="1">
        <v>68</v>
      </c>
      <c r="L4" s="146">
        <v>351</v>
      </c>
      <c r="M4" s="157" t="s" cm="1">
        <v>68</v>
      </c>
      <c r="N4" s="16">
        <v>0.84</v>
      </c>
      <c r="O4" s="6" t="s" cm="1">
        <v>68</v>
      </c>
    </row>
    <row r="5" spans="1:19" x14ac:dyDescent="0.2">
      <c r="A5" s="7" t="s">
        <v>211</v>
      </c>
      <c r="B5" s="14">
        <v>265</v>
      </c>
      <c r="C5" s="14" t="s" cm="1">
        <v>68</v>
      </c>
      <c r="D5" s="128"/>
      <c r="E5" s="128"/>
      <c r="F5" s="128">
        <v>220</v>
      </c>
      <c r="G5" s="128" t="s" cm="1">
        <v>68</v>
      </c>
      <c r="H5" s="128">
        <v>45</v>
      </c>
      <c r="I5" s="128" t="s" cm="1">
        <v>68</v>
      </c>
      <c r="J5" s="14">
        <v>60</v>
      </c>
      <c r="K5" s="14" t="s" cm="1">
        <v>68</v>
      </c>
      <c r="L5" s="146">
        <v>325</v>
      </c>
      <c r="M5" s="157" t="s" cm="1">
        <v>68</v>
      </c>
      <c r="N5" s="16">
        <v>0.82</v>
      </c>
      <c r="O5" s="6" t="s" cm="1">
        <v>68</v>
      </c>
    </row>
    <row r="6" spans="1:19" x14ac:dyDescent="0.2">
      <c r="A6" s="7" t="s">
        <v>212</v>
      </c>
      <c r="B6" s="14">
        <v>247</v>
      </c>
      <c r="C6" s="14" t="s" cm="1">
        <v>68</v>
      </c>
      <c r="D6" s="128"/>
      <c r="E6" s="128"/>
      <c r="F6" s="128">
        <v>206</v>
      </c>
      <c r="G6" s="128" t="s" cm="1">
        <v>68</v>
      </c>
      <c r="H6" s="128">
        <v>41</v>
      </c>
      <c r="I6" s="128" t="s" cm="1">
        <v>68</v>
      </c>
      <c r="J6" s="14">
        <v>37</v>
      </c>
      <c r="K6" s="14" t="s" cm="1">
        <v>68</v>
      </c>
      <c r="L6" s="146">
        <v>284</v>
      </c>
      <c r="M6" s="157" t="s" cm="1">
        <v>68</v>
      </c>
      <c r="N6" s="16">
        <v>0.87</v>
      </c>
      <c r="O6" s="6" t="s" cm="1">
        <v>68</v>
      </c>
    </row>
    <row r="7" spans="1:19" x14ac:dyDescent="0.2">
      <c r="A7" s="7" t="s">
        <v>213</v>
      </c>
      <c r="B7" s="14">
        <v>313</v>
      </c>
      <c r="C7" s="14" t="s" cm="1">
        <v>68</v>
      </c>
      <c r="D7" s="128"/>
      <c r="E7" s="128"/>
      <c r="F7" s="128">
        <v>222</v>
      </c>
      <c r="G7" s="128" t="s" cm="1">
        <v>68</v>
      </c>
      <c r="H7" s="128">
        <v>91</v>
      </c>
      <c r="I7" s="128" t="s" cm="1">
        <v>68</v>
      </c>
      <c r="J7" s="14">
        <v>30</v>
      </c>
      <c r="K7" s="14" t="s" cm="1">
        <v>68</v>
      </c>
      <c r="L7" s="146">
        <v>343</v>
      </c>
      <c r="M7" s="157" t="s" cm="1">
        <v>68</v>
      </c>
      <c r="N7" s="16">
        <v>0.91</v>
      </c>
      <c r="O7" s="6" t="s" cm="1">
        <v>68</v>
      </c>
    </row>
    <row r="8" spans="1:19" x14ac:dyDescent="0.2">
      <c r="A8" s="7" t="s">
        <v>214</v>
      </c>
      <c r="B8" s="14">
        <v>336</v>
      </c>
      <c r="C8" s="14" t="s" cm="1">
        <v>68</v>
      </c>
      <c r="D8" s="128"/>
      <c r="E8" s="128"/>
      <c r="F8" s="128">
        <v>253</v>
      </c>
      <c r="G8" s="128" t="s" cm="1">
        <v>68</v>
      </c>
      <c r="H8" s="128">
        <v>83</v>
      </c>
      <c r="I8" s="128" t="s" cm="1">
        <v>68</v>
      </c>
      <c r="J8" s="14">
        <v>31</v>
      </c>
      <c r="K8" s="14" t="s" cm="1">
        <v>68</v>
      </c>
      <c r="L8" s="146">
        <v>367</v>
      </c>
      <c r="M8" s="157" t="s" cm="1">
        <v>68</v>
      </c>
      <c r="N8" s="16">
        <v>0.92</v>
      </c>
      <c r="O8" s="6" t="s" cm="1">
        <v>68</v>
      </c>
    </row>
    <row r="9" spans="1:19" ht="15" x14ac:dyDescent="0.25">
      <c r="A9" s="156" t="s">
        <v>215</v>
      </c>
      <c r="B9" s="127">
        <v>447</v>
      </c>
      <c r="C9" s="14" t="s" cm="1">
        <v>68</v>
      </c>
      <c r="D9" s="144"/>
      <c r="E9" s="144"/>
      <c r="F9" s="144">
        <v>336</v>
      </c>
      <c r="G9" s="144" t="s" cm="1">
        <v>68</v>
      </c>
      <c r="H9" s="144">
        <v>111</v>
      </c>
      <c r="I9" s="144" t="s" cm="1">
        <v>68</v>
      </c>
      <c r="J9" s="127">
        <v>52</v>
      </c>
      <c r="K9" s="127" t="s" cm="1">
        <v>68</v>
      </c>
      <c r="L9" s="155">
        <v>499</v>
      </c>
      <c r="M9" s="154" t="s" cm="1">
        <v>68</v>
      </c>
      <c r="N9" s="153">
        <v>0.9</v>
      </c>
      <c r="O9" s="88" t="s" cm="1">
        <v>68</v>
      </c>
    </row>
    <row r="10" spans="1:19" ht="15" thickBot="1" x14ac:dyDescent="0.25">
      <c r="A10" s="53" t="s">
        <v>71</v>
      </c>
      <c r="B10" s="22" t="s">
        <v>328</v>
      </c>
      <c r="C10" s="22"/>
      <c r="D10" s="22"/>
      <c r="E10" s="22"/>
      <c r="F10" s="206" t="s">
        <v>328</v>
      </c>
      <c r="G10" s="206"/>
      <c r="H10" s="206" t="s">
        <v>322</v>
      </c>
      <c r="I10" s="206"/>
      <c r="J10" s="22" t="s">
        <v>342</v>
      </c>
      <c r="K10" s="22"/>
      <c r="L10" s="90" t="s">
        <v>309</v>
      </c>
      <c r="M10" s="51"/>
      <c r="N10" s="208" t="s">
        <v>182</v>
      </c>
      <c r="O10" s="22"/>
    </row>
    <row r="11" spans="1:19" ht="15" thickTop="1" x14ac:dyDescent="0.2">
      <c r="A11" s="13" t="s">
        <v>216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7"/>
    </row>
    <row r="12" spans="1:19" ht="15" customHeight="1" x14ac:dyDescent="0.2">
      <c r="A12" s="340" t="s">
        <v>217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</row>
    <row r="13" spans="1:19" x14ac:dyDescent="0.2">
      <c r="A13" s="15" t="s">
        <v>218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9" x14ac:dyDescent="0.2">
      <c r="A14" s="13" t="s">
        <v>219</v>
      </c>
    </row>
    <row r="15" spans="1:19" x14ac:dyDescent="0.2">
      <c r="A15" s="13" t="s">
        <v>220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7" spans="1:18" ht="15" x14ac:dyDescent="0.25">
      <c r="A17" s="88" t="s">
        <v>221</v>
      </c>
    </row>
    <row r="19" spans="1:18" s="30" customFormat="1" ht="57" x14ac:dyDescent="0.2">
      <c r="A19" s="81" t="s">
        <v>51</v>
      </c>
      <c r="B19" s="41" t="s">
        <v>222</v>
      </c>
      <c r="C19" s="149" t="s">
        <v>203</v>
      </c>
      <c r="D19" s="41" t="s">
        <v>223</v>
      </c>
      <c r="E19" s="152" t="s">
        <v>224</v>
      </c>
      <c r="F19" s="151" t="s">
        <v>201</v>
      </c>
      <c r="G19" s="149" t="s">
        <v>175</v>
      </c>
      <c r="H19" s="150" t="s">
        <v>225</v>
      </c>
      <c r="I19" s="36" t="s">
        <v>205</v>
      </c>
      <c r="J19" s="150" t="s">
        <v>226</v>
      </c>
      <c r="K19" s="149" t="s">
        <v>207</v>
      </c>
      <c r="L19" s="148" t="s">
        <v>60</v>
      </c>
      <c r="M19" s="38" t="s">
        <v>131</v>
      </c>
      <c r="N19" s="41" t="s">
        <v>227</v>
      </c>
      <c r="O19" s="36" t="s">
        <v>228</v>
      </c>
    </row>
    <row r="20" spans="1:18" x14ac:dyDescent="0.2">
      <c r="A20" s="7" t="s">
        <v>210</v>
      </c>
      <c r="B20" s="14">
        <v>239</v>
      </c>
      <c r="C20" s="104" t="s" cm="1">
        <v>68</v>
      </c>
      <c r="D20" s="14">
        <v>112</v>
      </c>
      <c r="E20" s="7" t="s" cm="1">
        <v>68</v>
      </c>
      <c r="F20" s="128"/>
      <c r="G20" s="14"/>
      <c r="H20" s="128">
        <v>56</v>
      </c>
      <c r="I20" s="7" t="s" cm="1">
        <v>68</v>
      </c>
      <c r="J20" s="128">
        <v>56</v>
      </c>
      <c r="K20" s="147" t="s" cm="1">
        <v>68</v>
      </c>
      <c r="L20" s="146">
        <v>351</v>
      </c>
      <c r="M20" s="145" t="s" cm="1">
        <v>68</v>
      </c>
      <c r="N20" s="16">
        <v>0.68</v>
      </c>
      <c r="O20" s="7" t="s" cm="1">
        <v>68</v>
      </c>
    </row>
    <row r="21" spans="1:18" x14ac:dyDescent="0.2">
      <c r="A21" s="7" t="s">
        <v>211</v>
      </c>
      <c r="B21" s="14">
        <v>220</v>
      </c>
      <c r="C21" s="14" t="s" cm="1">
        <v>68</v>
      </c>
      <c r="D21" s="14">
        <v>105</v>
      </c>
      <c r="E21" s="7" t="s" cm="1">
        <v>68</v>
      </c>
      <c r="F21" s="128"/>
      <c r="G21" s="14"/>
      <c r="H21" s="128">
        <v>45</v>
      </c>
      <c r="I21" s="7" t="s" cm="1">
        <v>68</v>
      </c>
      <c r="J21" s="128">
        <v>60</v>
      </c>
      <c r="K21" s="147" t="s" cm="1">
        <v>68</v>
      </c>
      <c r="L21" s="146">
        <v>325</v>
      </c>
      <c r="M21" s="145" t="s" cm="1">
        <v>68</v>
      </c>
      <c r="N21" s="16">
        <v>0.68</v>
      </c>
      <c r="O21" s="7" t="s" cm="1">
        <v>68</v>
      </c>
    </row>
    <row r="22" spans="1:18" x14ac:dyDescent="0.2">
      <c r="A22" s="7" t="s">
        <v>212</v>
      </c>
      <c r="B22" s="14">
        <v>206</v>
      </c>
      <c r="C22" s="14" t="s" cm="1">
        <v>68</v>
      </c>
      <c r="D22" s="14">
        <v>78</v>
      </c>
      <c r="E22" s="7" t="s" cm="1">
        <v>68</v>
      </c>
      <c r="F22" s="128"/>
      <c r="G22" s="14"/>
      <c r="H22" s="128">
        <v>41</v>
      </c>
      <c r="I22" s="7" t="s" cm="1">
        <v>68</v>
      </c>
      <c r="J22" s="128">
        <v>37</v>
      </c>
      <c r="K22" s="147" t="s" cm="1">
        <v>68</v>
      </c>
      <c r="L22" s="146">
        <v>284</v>
      </c>
      <c r="M22" s="145" t="s" cm="1">
        <v>68</v>
      </c>
      <c r="N22" s="16">
        <v>0.73</v>
      </c>
      <c r="O22" s="7" t="s" cm="1">
        <v>68</v>
      </c>
    </row>
    <row r="23" spans="1:18" x14ac:dyDescent="0.2">
      <c r="A23" s="7" t="s">
        <v>213</v>
      </c>
      <c r="B23" s="14">
        <v>222</v>
      </c>
      <c r="C23" s="14" t="s" cm="1">
        <v>68</v>
      </c>
      <c r="D23" s="14">
        <v>121</v>
      </c>
      <c r="E23" s="7" t="s" cm="1">
        <v>68</v>
      </c>
      <c r="F23" s="128"/>
      <c r="G23" s="14"/>
      <c r="H23" s="128">
        <v>91</v>
      </c>
      <c r="I23" s="7" t="s" cm="1">
        <v>68</v>
      </c>
      <c r="J23" s="128">
        <v>30</v>
      </c>
      <c r="K23" s="147" t="s" cm="1">
        <v>68</v>
      </c>
      <c r="L23" s="146">
        <v>343</v>
      </c>
      <c r="M23" s="145" t="s" cm="1">
        <v>68</v>
      </c>
      <c r="N23" s="16">
        <v>0.65</v>
      </c>
      <c r="O23" s="7" t="s" cm="1">
        <v>68</v>
      </c>
    </row>
    <row r="24" spans="1:18" x14ac:dyDescent="0.2">
      <c r="A24" s="7" t="s">
        <v>214</v>
      </c>
      <c r="B24" s="14">
        <v>253</v>
      </c>
      <c r="C24" s="14" t="s" cm="1">
        <v>68</v>
      </c>
      <c r="D24" s="14">
        <v>114</v>
      </c>
      <c r="E24" s="7" t="s" cm="1">
        <v>68</v>
      </c>
      <c r="F24" s="128"/>
      <c r="G24" s="14"/>
      <c r="H24" s="128">
        <v>83</v>
      </c>
      <c r="I24" s="7" t="s" cm="1">
        <v>68</v>
      </c>
      <c r="J24" s="128">
        <v>31</v>
      </c>
      <c r="K24" s="147" t="s" cm="1">
        <v>68</v>
      </c>
      <c r="L24" s="146">
        <v>367</v>
      </c>
      <c r="M24" s="145" t="s" cm="1">
        <v>68</v>
      </c>
      <c r="N24" s="16">
        <v>0.69</v>
      </c>
      <c r="O24" s="7" t="s" cm="1">
        <v>68</v>
      </c>
    </row>
    <row r="25" spans="1:18" ht="15" x14ac:dyDescent="0.25">
      <c r="A25" s="44" t="s">
        <v>215</v>
      </c>
      <c r="B25" s="127">
        <v>336</v>
      </c>
      <c r="C25" s="127" t="s" cm="1">
        <v>68</v>
      </c>
      <c r="D25" s="127">
        <v>163</v>
      </c>
      <c r="E25" s="44" t="s" cm="1">
        <v>68</v>
      </c>
      <c r="F25" s="144"/>
      <c r="G25" s="127"/>
      <c r="H25" s="144">
        <v>111</v>
      </c>
      <c r="I25" s="44" t="s" cm="1">
        <v>68</v>
      </c>
      <c r="J25" s="144">
        <v>52</v>
      </c>
      <c r="K25" s="143" t="s" cm="1">
        <v>68</v>
      </c>
      <c r="L25" s="142">
        <v>499</v>
      </c>
      <c r="M25" s="141" t="s" cm="1">
        <v>68</v>
      </c>
      <c r="N25" s="140">
        <v>0.67</v>
      </c>
      <c r="O25" s="139" t="s" cm="1">
        <v>68</v>
      </c>
    </row>
    <row r="26" spans="1:18" ht="15" thickBot="1" x14ac:dyDescent="0.25">
      <c r="A26" s="23" t="s">
        <v>71</v>
      </c>
      <c r="B26" s="19" t="s">
        <v>328</v>
      </c>
      <c r="C26" s="138"/>
      <c r="D26" s="19" t="s">
        <v>343</v>
      </c>
      <c r="E26" s="138"/>
      <c r="F26" s="19"/>
      <c r="G26" s="138"/>
      <c r="H26" s="19" t="s">
        <v>322</v>
      </c>
      <c r="I26" s="138"/>
      <c r="J26" s="19" t="s">
        <v>342</v>
      </c>
      <c r="K26" s="19"/>
      <c r="L26" s="137" t="s">
        <v>309</v>
      </c>
      <c r="M26" s="136"/>
      <c r="N26" s="89" t="s">
        <v>182</v>
      </c>
      <c r="O26" s="50"/>
    </row>
    <row r="27" spans="1:18" ht="15" thickTop="1" x14ac:dyDescent="0.2">
      <c r="A27" s="13" t="s">
        <v>229</v>
      </c>
    </row>
    <row r="28" spans="1:18" x14ac:dyDescent="0.2">
      <c r="A28" s="340" t="s">
        <v>217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</row>
    <row r="29" spans="1:18" x14ac:dyDescent="0.2">
      <c r="A29" s="15" t="s">
        <v>218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1:18" x14ac:dyDescent="0.2">
      <c r="A30" s="13" t="s">
        <v>230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</row>
    <row r="31" spans="1:18" x14ac:dyDescent="0.2">
      <c r="A31" s="13" t="s">
        <v>231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x14ac:dyDescent="0.2">
      <c r="A32" s="13" t="s">
        <v>79</v>
      </c>
    </row>
  </sheetData>
  <mergeCells count="2">
    <mergeCell ref="A12:S12"/>
    <mergeCell ref="A28:R28"/>
  </mergeCells>
  <conditionalFormatting sqref="B27:XFD27">
    <cfRule type="expression" dxfId="206" priority="1">
      <formula>IF(#REF!="",TRUE,FALSE)</formula>
    </cfRule>
  </conditionalFormatting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A418A-10C7-427E-80C2-C22A4D55ACE5}">
  <sheetPr codeName="Sheet74">
    <pageSetUpPr fitToPage="1"/>
  </sheetPr>
  <dimension ref="A1:P22"/>
  <sheetViews>
    <sheetView zoomScaleNormal="100" zoomScaleSheetLayoutView="100" workbookViewId="0"/>
  </sheetViews>
  <sheetFormatPr defaultColWidth="9.140625" defaultRowHeight="14.25" x14ac:dyDescent="0.2"/>
  <cols>
    <col min="1" max="1" width="22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1.7109375" style="6" customWidth="1"/>
    <col min="14" max="14" width="16.28515625" style="6" customWidth="1"/>
    <col min="15" max="15" width="1.7109375" style="6" customWidth="1"/>
    <col min="16" max="16" width="16.28515625" style="6" customWidth="1"/>
    <col min="17" max="17" width="1.7109375" style="6" customWidth="1"/>
    <col min="18" max="18" width="16.28515625" style="6" customWidth="1"/>
    <col min="19" max="19" width="1.7109375" style="6" customWidth="1"/>
    <col min="20" max="20" width="27.85546875" style="6" customWidth="1"/>
    <col min="21" max="16384" width="9.140625" style="6"/>
  </cols>
  <sheetData>
    <row r="1" spans="1:16" ht="15" x14ac:dyDescent="0.25">
      <c r="A1" s="88" t="s">
        <v>232</v>
      </c>
    </row>
    <row r="3" spans="1:16" ht="73.5" x14ac:dyDescent="0.2">
      <c r="A3" s="81" t="s">
        <v>187</v>
      </c>
      <c r="B3" s="41" t="s">
        <v>199</v>
      </c>
      <c r="C3" s="36" t="s">
        <v>200</v>
      </c>
      <c r="D3" s="151" t="s">
        <v>201</v>
      </c>
      <c r="E3" s="149" t="s">
        <v>175</v>
      </c>
      <c r="F3" s="151" t="s">
        <v>202</v>
      </c>
      <c r="G3" s="149" t="s">
        <v>203</v>
      </c>
      <c r="H3" s="151" t="s">
        <v>233</v>
      </c>
      <c r="I3" s="149" t="s">
        <v>205</v>
      </c>
      <c r="J3" s="41" t="s">
        <v>234</v>
      </c>
      <c r="K3" s="36" t="s">
        <v>207</v>
      </c>
      <c r="L3" s="161" t="s">
        <v>60</v>
      </c>
      <c r="M3" s="36" t="s">
        <v>131</v>
      </c>
      <c r="N3" s="80" t="s">
        <v>208</v>
      </c>
      <c r="O3" s="238" t="s">
        <v>209</v>
      </c>
      <c r="P3" s="234"/>
    </row>
    <row r="4" spans="1:16" x14ac:dyDescent="0.2">
      <c r="A4" s="6" t="s">
        <v>188</v>
      </c>
      <c r="B4" s="6">
        <v>205</v>
      </c>
      <c r="D4" s="158"/>
      <c r="E4" s="158"/>
      <c r="F4" s="158">
        <v>205</v>
      </c>
      <c r="G4" s="158"/>
      <c r="H4" s="158">
        <v>0</v>
      </c>
      <c r="J4" s="6">
        <v>23</v>
      </c>
      <c r="L4" s="160">
        <v>228</v>
      </c>
      <c r="N4" s="159">
        <v>0.9</v>
      </c>
      <c r="O4" s="237"/>
      <c r="P4" s="235"/>
    </row>
    <row r="5" spans="1:16" x14ac:dyDescent="0.2">
      <c r="A5" s="6" t="s">
        <v>190</v>
      </c>
      <c r="B5" s="6">
        <v>40</v>
      </c>
      <c r="D5" s="158"/>
      <c r="E5" s="158"/>
      <c r="F5" s="158">
        <v>40</v>
      </c>
      <c r="G5" s="158"/>
      <c r="H5" s="158">
        <v>0</v>
      </c>
      <c r="J5" s="6">
        <v>7</v>
      </c>
      <c r="L5" s="160">
        <v>47</v>
      </c>
      <c r="N5" s="159">
        <v>0.85</v>
      </c>
      <c r="O5" s="158"/>
      <c r="P5" s="233"/>
    </row>
    <row r="6" spans="1:16" ht="16.5" x14ac:dyDescent="0.2">
      <c r="A6" s="6" t="s">
        <v>235</v>
      </c>
      <c r="B6" s="6">
        <v>112</v>
      </c>
      <c r="D6" s="158"/>
      <c r="E6" s="158"/>
      <c r="F6" s="158">
        <v>47</v>
      </c>
      <c r="G6" s="158"/>
      <c r="H6" s="158">
        <v>65</v>
      </c>
      <c r="J6" s="6">
        <v>11</v>
      </c>
      <c r="L6" s="160">
        <v>123</v>
      </c>
      <c r="N6" s="159">
        <v>0.91</v>
      </c>
      <c r="O6" s="158"/>
      <c r="P6" s="233"/>
    </row>
    <row r="7" spans="1:16" ht="16.5" x14ac:dyDescent="0.2">
      <c r="A7" s="234" t="s">
        <v>236</v>
      </c>
      <c r="B7" s="6">
        <v>90</v>
      </c>
      <c r="D7" s="158"/>
      <c r="E7" s="158"/>
      <c r="F7" s="158">
        <v>44</v>
      </c>
      <c r="G7" s="158"/>
      <c r="H7" s="158">
        <v>46</v>
      </c>
      <c r="J7" s="6">
        <v>11</v>
      </c>
      <c r="L7" s="160">
        <v>101</v>
      </c>
      <c r="N7" s="159">
        <v>0.89</v>
      </c>
      <c r="O7" s="158"/>
      <c r="P7" s="233"/>
    </row>
    <row r="8" spans="1:16" ht="16.5" x14ac:dyDescent="0.2">
      <c r="A8" s="296" t="s">
        <v>337</v>
      </c>
      <c r="B8" s="296">
        <v>447</v>
      </c>
      <c r="C8" s="296"/>
      <c r="D8" s="296"/>
      <c r="E8" s="296"/>
      <c r="F8" s="297">
        <v>336</v>
      </c>
      <c r="G8" s="297"/>
      <c r="H8" s="297">
        <v>111</v>
      </c>
      <c r="I8" s="296"/>
      <c r="J8" s="296">
        <v>52</v>
      </c>
      <c r="K8" s="296"/>
      <c r="L8" s="296">
        <v>499</v>
      </c>
      <c r="M8" s="296"/>
      <c r="N8" s="298">
        <v>0.9</v>
      </c>
      <c r="O8" s="296"/>
      <c r="P8" s="233"/>
    </row>
    <row r="9" spans="1:16" x14ac:dyDescent="0.2">
      <c r="A9" s="13" t="s">
        <v>237</v>
      </c>
    </row>
    <row r="10" spans="1:16" x14ac:dyDescent="0.2">
      <c r="A10" s="13" t="s">
        <v>238</v>
      </c>
    </row>
    <row r="12" spans="1:16" ht="15" x14ac:dyDescent="0.25">
      <c r="A12" s="88" t="s">
        <v>239</v>
      </c>
    </row>
    <row r="14" spans="1:16" s="30" customFormat="1" ht="60" customHeight="1" x14ac:dyDescent="0.2">
      <c r="A14" s="81" t="s">
        <v>187</v>
      </c>
      <c r="B14" s="41" t="s">
        <v>222</v>
      </c>
      <c r="C14" s="36" t="s">
        <v>203</v>
      </c>
      <c r="D14" s="41" t="s">
        <v>240</v>
      </c>
      <c r="E14" s="36" t="s">
        <v>224</v>
      </c>
      <c r="F14" s="151" t="s">
        <v>201</v>
      </c>
      <c r="G14" s="162" t="s">
        <v>175</v>
      </c>
      <c r="H14" s="150" t="s">
        <v>241</v>
      </c>
      <c r="I14" s="162" t="s">
        <v>205</v>
      </c>
      <c r="J14" s="151" t="s">
        <v>242</v>
      </c>
      <c r="K14" s="40" t="s">
        <v>207</v>
      </c>
      <c r="L14" s="161" t="s">
        <v>60</v>
      </c>
      <c r="M14" s="40" t="s">
        <v>131</v>
      </c>
      <c r="N14" s="80" t="s">
        <v>227</v>
      </c>
      <c r="O14" s="215" t="s">
        <v>228</v>
      </c>
      <c r="P14" s="236"/>
    </row>
    <row r="15" spans="1:16" x14ac:dyDescent="0.2">
      <c r="A15" s="6" t="s">
        <v>188</v>
      </c>
      <c r="B15" s="6">
        <v>205</v>
      </c>
      <c r="D15" s="6">
        <v>23</v>
      </c>
      <c r="F15" s="158"/>
      <c r="G15" s="158"/>
      <c r="H15" s="158">
        <v>0</v>
      </c>
      <c r="I15" s="158"/>
      <c r="J15" s="158">
        <v>23</v>
      </c>
      <c r="L15" s="160">
        <v>228</v>
      </c>
      <c r="N15" s="159">
        <v>0.9</v>
      </c>
      <c r="O15" s="237"/>
      <c r="P15" s="235"/>
    </row>
    <row r="16" spans="1:16" x14ac:dyDescent="0.2">
      <c r="A16" s="6" t="s">
        <v>190</v>
      </c>
      <c r="B16" s="6">
        <v>40</v>
      </c>
      <c r="D16" s="6">
        <v>7</v>
      </c>
      <c r="F16" s="158"/>
      <c r="G16" s="158"/>
      <c r="H16" s="158">
        <v>0</v>
      </c>
      <c r="I16" s="158"/>
      <c r="J16" s="158">
        <v>7</v>
      </c>
      <c r="L16" s="160">
        <v>47</v>
      </c>
      <c r="N16" s="159">
        <v>0.85</v>
      </c>
      <c r="O16" s="158"/>
      <c r="P16" s="233"/>
    </row>
    <row r="17" spans="1:16" ht="16.5" x14ac:dyDescent="0.2">
      <c r="A17" s="6" t="s">
        <v>235</v>
      </c>
      <c r="B17" s="6">
        <v>47</v>
      </c>
      <c r="D17" s="6">
        <v>76</v>
      </c>
      <c r="F17" s="158"/>
      <c r="G17" s="158"/>
      <c r="H17" s="158">
        <v>65</v>
      </c>
      <c r="I17" s="158"/>
      <c r="J17" s="158">
        <v>11</v>
      </c>
      <c r="L17" s="160">
        <v>123</v>
      </c>
      <c r="N17" s="159">
        <v>0.38</v>
      </c>
      <c r="O17" s="158"/>
      <c r="P17" s="233"/>
    </row>
    <row r="18" spans="1:16" ht="16.5" x14ac:dyDescent="0.2">
      <c r="A18" s="234" t="s">
        <v>236</v>
      </c>
      <c r="B18" s="234">
        <v>44</v>
      </c>
      <c r="C18" s="234"/>
      <c r="D18" s="234">
        <v>57</v>
      </c>
      <c r="E18" s="234"/>
      <c r="F18" s="237"/>
      <c r="G18" s="237"/>
      <c r="H18" s="237">
        <v>46</v>
      </c>
      <c r="I18" s="237"/>
      <c r="J18" s="237">
        <v>11</v>
      </c>
      <c r="K18" s="234"/>
      <c r="L18" s="160">
        <v>101</v>
      </c>
      <c r="M18" s="234"/>
      <c r="N18" s="159">
        <v>0.44</v>
      </c>
      <c r="O18" s="158"/>
      <c r="P18" s="233"/>
    </row>
    <row r="19" spans="1:16" ht="16.5" x14ac:dyDescent="0.2">
      <c r="A19" s="296" t="s">
        <v>337</v>
      </c>
      <c r="B19" s="296">
        <v>336</v>
      </c>
      <c r="C19" s="296"/>
      <c r="D19" s="296">
        <v>163</v>
      </c>
      <c r="E19" s="296"/>
      <c r="F19" s="297"/>
      <c r="G19" s="297"/>
      <c r="H19" s="297">
        <v>111</v>
      </c>
      <c r="I19" s="297"/>
      <c r="J19" s="297">
        <v>52</v>
      </c>
      <c r="K19" s="296"/>
      <c r="L19" s="299">
        <v>499</v>
      </c>
      <c r="M19" s="296"/>
      <c r="N19" s="298">
        <v>0.67</v>
      </c>
      <c r="O19" s="296"/>
      <c r="P19" s="233"/>
    </row>
    <row r="20" spans="1:16" x14ac:dyDescent="0.2">
      <c r="A20" s="13" t="s">
        <v>243</v>
      </c>
    </row>
    <row r="21" spans="1:16" x14ac:dyDescent="0.2">
      <c r="A21" s="13" t="s">
        <v>244</v>
      </c>
    </row>
    <row r="22" spans="1:16" x14ac:dyDescent="0.2">
      <c r="A22" s="13" t="s">
        <v>79</v>
      </c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587F-0EB9-4119-8C10-457BBAA4675A}">
  <sheetPr codeName="Sheet75"/>
  <dimension ref="A1:I14"/>
  <sheetViews>
    <sheetView zoomScaleNormal="100" zoomScaleSheetLayoutView="100" workbookViewId="0"/>
  </sheetViews>
  <sheetFormatPr defaultColWidth="9.140625" defaultRowHeight="14.25" x14ac:dyDescent="0.2"/>
  <cols>
    <col min="1" max="1" width="22.42578125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6384" width="9.140625" style="6"/>
  </cols>
  <sheetData>
    <row r="1" spans="1:9" ht="15" x14ac:dyDescent="0.25">
      <c r="A1" s="88" t="s">
        <v>245</v>
      </c>
    </row>
    <row r="3" spans="1:9" s="84" customFormat="1" ht="14.25" customHeight="1" x14ac:dyDescent="0.2">
      <c r="A3" s="87"/>
      <c r="B3" s="341" t="s">
        <v>118</v>
      </c>
      <c r="C3" s="341"/>
      <c r="D3" s="341"/>
      <c r="E3" s="77"/>
      <c r="F3" s="171"/>
      <c r="G3" s="170"/>
      <c r="H3" s="85"/>
      <c r="I3" s="77"/>
    </row>
    <row r="4" spans="1:9" ht="28.5" x14ac:dyDescent="0.2">
      <c r="A4" s="81" t="s">
        <v>51</v>
      </c>
      <c r="B4" s="83" t="s">
        <v>119</v>
      </c>
      <c r="C4" s="168" t="s">
        <v>246</v>
      </c>
      <c r="D4" s="83" t="s">
        <v>120</v>
      </c>
      <c r="E4" s="168" t="s">
        <v>247</v>
      </c>
      <c r="F4" s="148" t="s">
        <v>60</v>
      </c>
      <c r="G4" s="169" t="s">
        <v>131</v>
      </c>
      <c r="H4" s="80" t="s">
        <v>121</v>
      </c>
      <c r="I4" s="168" t="s">
        <v>248</v>
      </c>
    </row>
    <row r="5" spans="1:9" x14ac:dyDescent="0.2">
      <c r="A5" s="167" t="s">
        <v>210</v>
      </c>
      <c r="B5" s="27">
        <v>124</v>
      </c>
      <c r="C5" s="27" t="s" cm="1">
        <v>68</v>
      </c>
      <c r="D5" s="27">
        <v>100</v>
      </c>
      <c r="E5" s="27" t="s" cm="1">
        <v>68</v>
      </c>
      <c r="F5" s="54">
        <v>224</v>
      </c>
      <c r="G5" s="45" t="s" cm="1">
        <v>68</v>
      </c>
      <c r="H5" s="78">
        <v>0.55000000000000004</v>
      </c>
      <c r="I5" s="27" t="s" cm="1">
        <v>68</v>
      </c>
    </row>
    <row r="6" spans="1:9" x14ac:dyDescent="0.2">
      <c r="A6" s="167" t="s">
        <v>249</v>
      </c>
      <c r="B6" s="6">
        <v>193</v>
      </c>
      <c r="C6" s="6" t="s" cm="1">
        <v>68</v>
      </c>
      <c r="D6" s="6">
        <v>48</v>
      </c>
      <c r="E6" s="6" t="s" cm="1">
        <v>68</v>
      </c>
      <c r="F6" s="166">
        <v>241</v>
      </c>
      <c r="G6" s="165" t="s" cm="1">
        <v>68</v>
      </c>
      <c r="H6" s="76">
        <v>0.8</v>
      </c>
      <c r="I6" s="6" t="s" cm="1">
        <v>68</v>
      </c>
    </row>
    <row r="7" spans="1:9" x14ac:dyDescent="0.2">
      <c r="A7" s="167" t="s">
        <v>250</v>
      </c>
      <c r="B7" s="6">
        <v>188</v>
      </c>
      <c r="C7" s="6" t="s" cm="1">
        <v>68</v>
      </c>
      <c r="D7" s="6">
        <v>51</v>
      </c>
      <c r="E7" s="6" t="s" cm="1">
        <v>68</v>
      </c>
      <c r="F7" s="166">
        <v>239</v>
      </c>
      <c r="G7" s="165" t="s" cm="1">
        <v>68</v>
      </c>
      <c r="H7" s="76">
        <v>0.79</v>
      </c>
      <c r="I7" s="6" t="s" cm="1">
        <v>68</v>
      </c>
    </row>
    <row r="8" spans="1:9" x14ac:dyDescent="0.2">
      <c r="A8" s="7" t="s">
        <v>251</v>
      </c>
      <c r="B8" s="6">
        <v>186</v>
      </c>
      <c r="C8" s="6" t="s" cm="1">
        <v>68</v>
      </c>
      <c r="D8" s="6">
        <v>37</v>
      </c>
      <c r="E8" s="6" t="s" cm="1">
        <v>68</v>
      </c>
      <c r="F8" s="166">
        <v>223</v>
      </c>
      <c r="G8" s="165" t="s" cm="1">
        <v>68</v>
      </c>
      <c r="H8" s="76">
        <v>0.83</v>
      </c>
      <c r="I8" s="6" t="s" cm="1">
        <v>68</v>
      </c>
    </row>
    <row r="9" spans="1:9" x14ac:dyDescent="0.2">
      <c r="A9" s="295" t="s">
        <v>252</v>
      </c>
      <c r="B9" s="234">
        <v>233</v>
      </c>
      <c r="C9" s="234" t="s" cm="1">
        <v>68</v>
      </c>
      <c r="D9" s="234">
        <v>16</v>
      </c>
      <c r="E9" s="234" t="s" cm="1">
        <v>68</v>
      </c>
      <c r="F9" s="166">
        <v>249</v>
      </c>
      <c r="G9" s="165" t="s" cm="1">
        <v>68</v>
      </c>
      <c r="H9" s="76">
        <v>0.94</v>
      </c>
      <c r="I9" s="234" t="s" cm="1">
        <v>68</v>
      </c>
    </row>
    <row r="10" spans="1:9" ht="15" x14ac:dyDescent="0.25">
      <c r="A10" s="44" t="s">
        <v>253</v>
      </c>
      <c r="B10" s="88">
        <v>323</v>
      </c>
      <c r="C10" s="88" t="s" cm="1">
        <v>68</v>
      </c>
      <c r="D10" s="88">
        <v>0</v>
      </c>
      <c r="E10" s="88" t="s" cm="1">
        <v>68</v>
      </c>
      <c r="F10" s="292">
        <v>323</v>
      </c>
      <c r="G10" s="293" t="s" cm="1">
        <v>68</v>
      </c>
      <c r="H10" s="294">
        <v>1</v>
      </c>
      <c r="I10" s="6" t="s" cm="1">
        <v>68</v>
      </c>
    </row>
    <row r="11" spans="1:9" ht="15" thickBot="1" x14ac:dyDescent="0.25">
      <c r="A11" s="53" t="s">
        <v>71</v>
      </c>
      <c r="B11" s="22" t="s">
        <v>313</v>
      </c>
      <c r="C11" s="22"/>
      <c r="D11" s="22">
        <v>-1</v>
      </c>
      <c r="E11" s="22"/>
      <c r="F11" s="22" t="s">
        <v>332</v>
      </c>
      <c r="G11" s="164"/>
      <c r="H11" s="307" t="s">
        <v>182</v>
      </c>
      <c r="I11" s="164"/>
    </row>
    <row r="12" spans="1:9" ht="15" thickTop="1" x14ac:dyDescent="0.2">
      <c r="A12" s="13" t="s">
        <v>254</v>
      </c>
      <c r="B12" s="163"/>
      <c r="C12" s="163"/>
      <c r="D12" s="163"/>
      <c r="E12" s="163"/>
      <c r="F12" s="163"/>
      <c r="G12" s="163"/>
      <c r="H12" s="14"/>
      <c r="I12" s="163"/>
    </row>
    <row r="13" spans="1:9" x14ac:dyDescent="0.2">
      <c r="A13" s="13" t="s">
        <v>255</v>
      </c>
    </row>
    <row r="14" spans="1:9" x14ac:dyDescent="0.2">
      <c r="A14" s="13" t="s">
        <v>79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&amp;C&amp;A</oddHeader>
    <oddFooter>&amp;C&amp;A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5ED6-A7E3-4EAF-8DE9-FCF86CC903A9}">
  <sheetPr codeName="Sheet76">
    <pageSetUpPr fitToPage="1"/>
  </sheetPr>
  <dimension ref="A1:I10"/>
  <sheetViews>
    <sheetView zoomScaleNormal="100" zoomScaleSheetLayoutView="100" workbookViewId="0"/>
  </sheetViews>
  <sheetFormatPr defaultColWidth="9.140625" defaultRowHeight="14.25" x14ac:dyDescent="0.2"/>
  <cols>
    <col min="1" max="1" width="21.5703125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6384" width="9.140625" style="6"/>
  </cols>
  <sheetData>
    <row r="1" spans="1:9" ht="15" x14ac:dyDescent="0.25">
      <c r="A1" s="88" t="s">
        <v>256</v>
      </c>
    </row>
    <row r="3" spans="1:9" ht="15" customHeight="1" x14ac:dyDescent="0.2">
      <c r="A3" s="87"/>
      <c r="B3" s="341" t="s">
        <v>118</v>
      </c>
      <c r="C3" s="341"/>
      <c r="D3" s="341"/>
      <c r="E3" s="77"/>
      <c r="F3" s="87"/>
      <c r="G3" s="86"/>
      <c r="H3" s="85"/>
      <c r="I3" s="77"/>
    </row>
    <row r="4" spans="1:9" s="30" customFormat="1" ht="28.5" x14ac:dyDescent="0.2">
      <c r="A4" s="81" t="s">
        <v>187</v>
      </c>
      <c r="B4" s="83" t="s">
        <v>119</v>
      </c>
      <c r="C4" s="168" t="s">
        <v>246</v>
      </c>
      <c r="D4" s="83" t="s">
        <v>120</v>
      </c>
      <c r="E4" s="168" t="s">
        <v>247</v>
      </c>
      <c r="F4" s="41" t="s">
        <v>60</v>
      </c>
      <c r="G4" s="172" t="s">
        <v>131</v>
      </c>
      <c r="H4" s="80" t="s">
        <v>121</v>
      </c>
      <c r="I4" s="168" t="s">
        <v>248</v>
      </c>
    </row>
    <row r="5" spans="1:9" x14ac:dyDescent="0.2">
      <c r="A5" s="6" t="s">
        <v>188</v>
      </c>
      <c r="B5" s="6">
        <v>202</v>
      </c>
      <c r="D5" s="6">
        <v>0</v>
      </c>
      <c r="F5" s="6">
        <v>202</v>
      </c>
      <c r="H5" s="159">
        <v>1</v>
      </c>
    </row>
    <row r="6" spans="1:9" x14ac:dyDescent="0.2">
      <c r="A6" s="6" t="s">
        <v>190</v>
      </c>
      <c r="B6" s="6">
        <v>37</v>
      </c>
      <c r="D6" s="6">
        <v>0</v>
      </c>
      <c r="F6" s="6">
        <v>37</v>
      </c>
      <c r="H6" s="159">
        <v>1</v>
      </c>
    </row>
    <row r="7" spans="1:9" x14ac:dyDescent="0.2">
      <c r="A7" s="6" t="s">
        <v>192</v>
      </c>
      <c r="B7" s="6">
        <v>40</v>
      </c>
      <c r="D7" s="6">
        <v>0</v>
      </c>
      <c r="F7" s="6">
        <v>40</v>
      </c>
      <c r="H7" s="159">
        <v>1</v>
      </c>
    </row>
    <row r="8" spans="1:9" x14ac:dyDescent="0.2">
      <c r="A8" s="234" t="s">
        <v>194</v>
      </c>
      <c r="B8" s="234">
        <v>44</v>
      </c>
      <c r="C8" s="234"/>
      <c r="D8" s="234">
        <v>0</v>
      </c>
      <c r="E8" s="234"/>
      <c r="F8" s="234">
        <v>44</v>
      </c>
      <c r="G8" s="234"/>
      <c r="H8" s="159">
        <v>1</v>
      </c>
      <c r="I8" s="234"/>
    </row>
    <row r="9" spans="1:9" x14ac:dyDescent="0.2">
      <c r="A9" s="308" t="s">
        <v>257</v>
      </c>
      <c r="B9" s="308">
        <v>323</v>
      </c>
      <c r="C9" s="308"/>
      <c r="D9" s="308">
        <v>0</v>
      </c>
      <c r="E9" s="308"/>
      <c r="F9" s="308">
        <v>323</v>
      </c>
      <c r="G9" s="308"/>
      <c r="H9" s="309">
        <v>1</v>
      </c>
      <c r="I9" s="308"/>
    </row>
    <row r="10" spans="1:9" x14ac:dyDescent="0.2">
      <c r="A10" s="13" t="s">
        <v>79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&amp;C&amp;A</oddHead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CC280-91BF-4396-A6EF-03CD6CA241A6}">
  <sheetPr codeName="Sheet77">
    <pageSetUpPr fitToPage="1"/>
  </sheetPr>
  <dimension ref="A1:W51"/>
  <sheetViews>
    <sheetView zoomScaleNormal="100" zoomScaleSheetLayoutView="100" workbookViewId="0"/>
  </sheetViews>
  <sheetFormatPr defaultColWidth="9.140625" defaultRowHeight="14.25" x14ac:dyDescent="0.2"/>
  <cols>
    <col min="1" max="1" width="22.140625" style="6" customWidth="1"/>
    <col min="2" max="2" width="17.42578125" style="6" customWidth="1"/>
    <col min="3" max="3" width="1.7109375" style="6" customWidth="1"/>
    <col min="4" max="4" width="17.42578125" style="6" customWidth="1"/>
    <col min="5" max="5" width="1.7109375" style="6" customWidth="1"/>
    <col min="6" max="6" width="17.42578125" style="6" customWidth="1"/>
    <col min="7" max="7" width="1.7109375" style="6" customWidth="1"/>
    <col min="8" max="8" width="17.42578125" style="6" customWidth="1"/>
    <col min="9" max="9" width="1.7109375" style="6" customWidth="1"/>
    <col min="10" max="10" width="9.140625" style="6"/>
    <col min="11" max="23" width="9.140625" style="173"/>
    <col min="24" max="16384" width="9.140625" style="6"/>
  </cols>
  <sheetData>
    <row r="1" spans="1:23" ht="15" x14ac:dyDescent="0.25">
      <c r="A1" s="88" t="s">
        <v>258</v>
      </c>
      <c r="B1" s="88"/>
      <c r="C1" s="88"/>
      <c r="D1" s="88"/>
      <c r="E1" s="88"/>
      <c r="I1" s="88"/>
    </row>
    <row r="2" spans="1:23" ht="15" x14ac:dyDescent="0.25">
      <c r="A2" s="88"/>
    </row>
    <row r="3" spans="1:23" s="84" customFormat="1" ht="30" customHeight="1" x14ac:dyDescent="0.2">
      <c r="A3" s="73" t="s">
        <v>51</v>
      </c>
      <c r="B3" s="41" t="s">
        <v>259</v>
      </c>
      <c r="C3" s="36" t="s">
        <v>260</v>
      </c>
      <c r="D3" s="41" t="s">
        <v>261</v>
      </c>
      <c r="E3" s="36" t="s">
        <v>262</v>
      </c>
      <c r="F3" s="41" t="s">
        <v>192</v>
      </c>
      <c r="G3" s="36" t="s">
        <v>263</v>
      </c>
      <c r="H3" s="41" t="s">
        <v>194</v>
      </c>
      <c r="I3" s="36" t="s">
        <v>264</v>
      </c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s="84" customFormat="1" ht="15" customHeight="1" x14ac:dyDescent="0.2">
      <c r="A4" s="179" t="s">
        <v>265</v>
      </c>
      <c r="B4" s="178">
        <v>6.1</v>
      </c>
      <c r="C4" s="177" t="s" cm="1">
        <v>70</v>
      </c>
      <c r="D4" s="178">
        <v>5.7</v>
      </c>
      <c r="E4" s="177" t="s" cm="1">
        <v>70</v>
      </c>
      <c r="F4" s="177">
        <v>60</v>
      </c>
      <c r="G4" s="177" t="s" cm="1">
        <v>70</v>
      </c>
      <c r="H4" s="177">
        <v>58</v>
      </c>
      <c r="I4" s="177" t="s" cm="1">
        <v>70</v>
      </c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3" x14ac:dyDescent="0.2">
      <c r="A5" s="167" t="s">
        <v>266</v>
      </c>
      <c r="B5" s="176">
        <v>3.7</v>
      </c>
      <c r="C5" s="174" t="s" cm="1">
        <v>70</v>
      </c>
      <c r="D5" s="176">
        <v>3.7</v>
      </c>
      <c r="E5" s="174" t="s" cm="1">
        <v>70</v>
      </c>
      <c r="F5" s="175">
        <v>78</v>
      </c>
      <c r="G5" s="175" t="s" cm="1">
        <v>70</v>
      </c>
      <c r="H5" s="175">
        <v>75</v>
      </c>
      <c r="I5" s="174" t="s" cm="1">
        <v>70</v>
      </c>
    </row>
    <row r="6" spans="1:23" x14ac:dyDescent="0.2">
      <c r="A6" s="167" t="s">
        <v>267</v>
      </c>
      <c r="B6" s="176">
        <v>3.4</v>
      </c>
      <c r="C6" s="174" t="s" cm="1">
        <v>70</v>
      </c>
      <c r="D6" s="176">
        <v>3.7</v>
      </c>
      <c r="E6" s="174" t="s" cm="1">
        <v>70</v>
      </c>
      <c r="F6" s="175">
        <v>81</v>
      </c>
      <c r="G6" s="175" t="s" cm="1">
        <v>70</v>
      </c>
      <c r="H6" s="175">
        <v>82</v>
      </c>
      <c r="I6" s="174" t="s" cm="1">
        <v>70</v>
      </c>
    </row>
    <row r="7" spans="1:23" x14ac:dyDescent="0.2">
      <c r="A7" s="167" t="s">
        <v>268</v>
      </c>
      <c r="B7" s="176">
        <v>3.8</v>
      </c>
      <c r="C7" s="174" t="s" cm="1">
        <v>70</v>
      </c>
      <c r="D7" s="176">
        <v>4.2</v>
      </c>
      <c r="E7" s="174" t="s" cm="1">
        <v>70</v>
      </c>
      <c r="F7" s="175">
        <v>52</v>
      </c>
      <c r="G7" s="175" t="s" cm="1">
        <v>68</v>
      </c>
      <c r="H7" s="175">
        <v>52</v>
      </c>
      <c r="I7" s="174" t="s" cm="1">
        <v>68</v>
      </c>
    </row>
    <row r="8" spans="1:23" x14ac:dyDescent="0.2">
      <c r="A8" s="167" t="s">
        <v>269</v>
      </c>
      <c r="B8" s="176">
        <v>3.9</v>
      </c>
      <c r="C8" s="174" t="s" cm="1">
        <v>70</v>
      </c>
      <c r="D8" s="176">
        <v>4.0999999999999996</v>
      </c>
      <c r="E8" s="174" t="s" cm="1">
        <v>70</v>
      </c>
      <c r="F8" s="175">
        <v>34</v>
      </c>
      <c r="G8" s="175" t="s" cm="1">
        <v>68</v>
      </c>
      <c r="H8" s="175">
        <v>34</v>
      </c>
      <c r="I8" s="174" t="s" cm="1">
        <v>68</v>
      </c>
    </row>
    <row r="9" spans="1:23" ht="15" x14ac:dyDescent="0.25">
      <c r="A9" s="325" t="s">
        <v>270</v>
      </c>
      <c r="B9" s="326">
        <v>3.2</v>
      </c>
      <c r="C9" s="327" t="s" cm="1">
        <v>68</v>
      </c>
      <c r="D9" s="326">
        <v>3.5</v>
      </c>
      <c r="E9" s="327" t="s" cm="1">
        <v>68</v>
      </c>
      <c r="F9" s="328">
        <v>28</v>
      </c>
      <c r="G9" s="328" t="s" cm="1">
        <v>68</v>
      </c>
      <c r="H9" s="328">
        <v>28</v>
      </c>
      <c r="I9" s="327" t="s" cm="1">
        <v>68</v>
      </c>
    </row>
    <row r="10" spans="1:23" ht="15" thickBot="1" x14ac:dyDescent="0.25">
      <c r="A10" s="53" t="s">
        <v>71</v>
      </c>
      <c r="B10" s="50" t="s">
        <v>320</v>
      </c>
      <c r="C10" s="50"/>
      <c r="D10" s="50" t="s">
        <v>338</v>
      </c>
      <c r="E10" s="50"/>
      <c r="F10" s="50" t="s">
        <v>320</v>
      </c>
      <c r="G10" s="164"/>
      <c r="H10" s="50" t="s">
        <v>320</v>
      </c>
      <c r="I10" s="50"/>
    </row>
    <row r="11" spans="1:23" ht="15" thickTop="1" x14ac:dyDescent="0.2">
      <c r="A11" s="121" t="s">
        <v>74</v>
      </c>
      <c r="B11" s="16"/>
      <c r="C11" s="16"/>
      <c r="D11" s="16"/>
      <c r="E11" s="16"/>
      <c r="F11" s="163"/>
      <c r="G11" s="163"/>
      <c r="H11" s="163"/>
      <c r="I11" s="16"/>
    </row>
    <row r="12" spans="1:23" x14ac:dyDescent="0.2">
      <c r="A12" s="15" t="s">
        <v>271</v>
      </c>
      <c r="B12" s="15"/>
      <c r="C12" s="15"/>
      <c r="D12" s="15"/>
      <c r="E12" s="15"/>
      <c r="F12" s="163"/>
      <c r="G12" s="163"/>
      <c r="H12" s="163"/>
      <c r="I12" s="15"/>
    </row>
    <row r="13" spans="1:23" x14ac:dyDescent="0.2">
      <c r="A13" s="15" t="s">
        <v>272</v>
      </c>
      <c r="B13" s="15"/>
      <c r="C13" s="15"/>
      <c r="D13" s="15"/>
      <c r="E13" s="15"/>
      <c r="F13" s="163"/>
      <c r="G13" s="163"/>
      <c r="H13" s="163"/>
      <c r="I13" s="15"/>
    </row>
    <row r="14" spans="1:23" x14ac:dyDescent="0.2">
      <c r="A14" s="13" t="s">
        <v>273</v>
      </c>
      <c r="B14" s="13"/>
      <c r="C14" s="13"/>
      <c r="D14" s="13"/>
      <c r="E14" s="13"/>
      <c r="I14" s="13"/>
    </row>
    <row r="15" spans="1:23" x14ac:dyDescent="0.2">
      <c r="A15" s="13" t="s">
        <v>274</v>
      </c>
      <c r="B15" s="13"/>
      <c r="C15" s="13"/>
      <c r="D15" s="13"/>
      <c r="E15" s="13"/>
      <c r="I15" s="13"/>
    </row>
    <row r="16" spans="1:23" x14ac:dyDescent="0.2">
      <c r="A16" s="13" t="s">
        <v>275</v>
      </c>
      <c r="B16" s="13"/>
      <c r="C16" s="13"/>
      <c r="D16" s="13"/>
      <c r="E16" s="13"/>
      <c r="I16" s="13"/>
    </row>
    <row r="17" spans="1:23" x14ac:dyDescent="0.2">
      <c r="A17" s="13" t="s">
        <v>79</v>
      </c>
      <c r="B17" s="13"/>
      <c r="C17" s="13"/>
      <c r="D17" s="13"/>
      <c r="E17" s="13"/>
      <c r="I17" s="13"/>
    </row>
    <row r="18" spans="1:23" x14ac:dyDescent="0.2">
      <c r="A18" s="13"/>
      <c r="B18" s="13"/>
      <c r="C18" s="13"/>
      <c r="D18" s="13"/>
      <c r="E18" s="13"/>
      <c r="I18" s="13"/>
    </row>
    <row r="20" spans="1:23" ht="15" x14ac:dyDescent="0.25">
      <c r="A20" s="88" t="s">
        <v>276</v>
      </c>
      <c r="B20" s="88"/>
      <c r="C20" s="88"/>
      <c r="D20" s="88"/>
      <c r="E20" s="88"/>
      <c r="I20" s="88"/>
    </row>
    <row r="21" spans="1:23" ht="15" x14ac:dyDescent="0.25">
      <c r="A21" s="88"/>
    </row>
    <row r="22" spans="1:23" s="84" customFormat="1" ht="30" customHeight="1" x14ac:dyDescent="0.2">
      <c r="A22" s="73" t="s">
        <v>51</v>
      </c>
      <c r="B22" s="41" t="s">
        <v>259</v>
      </c>
      <c r="C22" s="36" t="s">
        <v>260</v>
      </c>
      <c r="D22" s="41" t="s">
        <v>261</v>
      </c>
      <c r="E22" s="36" t="s">
        <v>262</v>
      </c>
      <c r="F22" s="41" t="s">
        <v>192</v>
      </c>
      <c r="G22" s="36" t="s">
        <v>263</v>
      </c>
      <c r="H22" s="41" t="s">
        <v>194</v>
      </c>
      <c r="I22" s="36" t="s">
        <v>264</v>
      </c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</row>
    <row r="23" spans="1:23" s="84" customFormat="1" ht="15" customHeight="1" x14ac:dyDescent="0.2">
      <c r="A23" s="179" t="s">
        <v>277</v>
      </c>
      <c r="B23" s="178">
        <v>3.7</v>
      </c>
      <c r="C23" s="177" t="s" cm="1">
        <v>68</v>
      </c>
      <c r="D23" s="178">
        <v>3.4</v>
      </c>
      <c r="E23" s="177" t="s" cm="1">
        <v>68</v>
      </c>
      <c r="F23" s="177">
        <v>56</v>
      </c>
      <c r="G23" s="177" t="s" cm="1">
        <v>68</v>
      </c>
      <c r="H23" s="177">
        <v>54</v>
      </c>
      <c r="I23" s="177" t="s" cm="1">
        <v>68</v>
      </c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</row>
    <row r="24" spans="1:23" x14ac:dyDescent="0.2">
      <c r="A24" s="167" t="s">
        <v>278</v>
      </c>
      <c r="B24" s="176">
        <v>2.7</v>
      </c>
      <c r="C24" s="174" t="s" cm="1">
        <v>68</v>
      </c>
      <c r="D24" s="176">
        <v>2.7</v>
      </c>
      <c r="E24" s="174" t="s" cm="1">
        <v>68</v>
      </c>
      <c r="F24" s="175">
        <v>39</v>
      </c>
      <c r="G24" s="175" t="s" cm="1">
        <v>68</v>
      </c>
      <c r="H24" s="175">
        <v>33</v>
      </c>
      <c r="I24" s="174" t="s" cm="1">
        <v>68</v>
      </c>
    </row>
    <row r="25" spans="1:23" x14ac:dyDescent="0.2">
      <c r="A25" s="167" t="s">
        <v>279</v>
      </c>
      <c r="B25" s="176">
        <v>2.5</v>
      </c>
      <c r="C25" s="174" t="s" cm="1">
        <v>68</v>
      </c>
      <c r="D25" s="176">
        <v>2.9</v>
      </c>
      <c r="E25" s="174" t="s" cm="1">
        <v>68</v>
      </c>
      <c r="F25" s="175">
        <v>25</v>
      </c>
      <c r="G25" s="175" t="s" cm="1">
        <v>68</v>
      </c>
      <c r="H25" s="175">
        <v>24</v>
      </c>
      <c r="I25" s="174" t="s" cm="1">
        <v>68</v>
      </c>
    </row>
    <row r="26" spans="1:23" x14ac:dyDescent="0.2">
      <c r="A26" s="167" t="s">
        <v>280</v>
      </c>
      <c r="B26" s="176">
        <v>2.6</v>
      </c>
      <c r="C26" s="174" t="s" cm="1">
        <v>68</v>
      </c>
      <c r="D26" s="176">
        <v>3.2</v>
      </c>
      <c r="E26" s="174" t="s" cm="1">
        <v>68</v>
      </c>
      <c r="F26" s="175">
        <v>20</v>
      </c>
      <c r="G26" s="175" t="s" cm="1">
        <v>68</v>
      </c>
      <c r="H26" s="175">
        <v>20</v>
      </c>
      <c r="I26" s="174" t="s" cm="1">
        <v>68</v>
      </c>
    </row>
    <row r="27" spans="1:23" x14ac:dyDescent="0.2">
      <c r="A27" s="167" t="s">
        <v>281</v>
      </c>
      <c r="B27" s="176">
        <v>2.5</v>
      </c>
      <c r="C27" s="174" t="s" cm="1">
        <v>68</v>
      </c>
      <c r="D27" s="176">
        <v>2.7</v>
      </c>
      <c r="E27" s="174" t="s" cm="1">
        <v>68</v>
      </c>
      <c r="F27" s="175">
        <v>17</v>
      </c>
      <c r="G27" s="175" t="s" cm="1">
        <v>68</v>
      </c>
      <c r="H27" s="175">
        <v>17</v>
      </c>
      <c r="I27" s="174" t="s" cm="1">
        <v>68</v>
      </c>
    </row>
    <row r="28" spans="1:23" ht="15" x14ac:dyDescent="0.25">
      <c r="A28" s="156" t="s">
        <v>282</v>
      </c>
      <c r="B28" s="322">
        <v>2.1</v>
      </c>
      <c r="C28" s="323" t="s" cm="1">
        <v>68</v>
      </c>
      <c r="D28" s="322">
        <v>2.6</v>
      </c>
      <c r="E28" s="323" t="s" cm="1">
        <v>68</v>
      </c>
      <c r="F28" s="324">
        <v>14</v>
      </c>
      <c r="G28" s="324" t="s" cm="1">
        <v>68</v>
      </c>
      <c r="H28" s="324">
        <v>14</v>
      </c>
      <c r="I28" s="174" t="s" cm="1">
        <v>68</v>
      </c>
    </row>
    <row r="29" spans="1:23" ht="15" thickBot="1" x14ac:dyDescent="0.25">
      <c r="A29" s="53" t="s">
        <v>71</v>
      </c>
      <c r="B29" s="50" t="s">
        <v>339</v>
      </c>
      <c r="C29" s="50"/>
      <c r="D29" s="50" t="s">
        <v>340</v>
      </c>
      <c r="E29" s="50"/>
      <c r="F29" s="50" t="s">
        <v>320</v>
      </c>
      <c r="G29" s="164"/>
      <c r="H29" s="50" t="s">
        <v>320</v>
      </c>
      <c r="I29" s="50"/>
    </row>
    <row r="30" spans="1:23" ht="15" thickTop="1" x14ac:dyDescent="0.2">
      <c r="A30" s="15" t="s">
        <v>271</v>
      </c>
      <c r="B30" s="15"/>
      <c r="C30" s="15"/>
      <c r="D30" s="15"/>
      <c r="E30" s="15"/>
      <c r="F30" s="163"/>
      <c r="G30" s="163"/>
      <c r="H30" s="163"/>
      <c r="I30" s="15"/>
    </row>
    <row r="31" spans="1:23" x14ac:dyDescent="0.2">
      <c r="A31" s="15" t="s">
        <v>272</v>
      </c>
      <c r="B31" s="15"/>
      <c r="C31" s="15"/>
      <c r="D31" s="15"/>
      <c r="E31" s="15"/>
      <c r="F31" s="163"/>
      <c r="G31" s="163"/>
      <c r="H31" s="163"/>
      <c r="I31" s="15"/>
    </row>
    <row r="32" spans="1:23" x14ac:dyDescent="0.2">
      <c r="A32" s="13" t="s">
        <v>283</v>
      </c>
      <c r="B32" s="13"/>
      <c r="C32" s="13"/>
      <c r="D32" s="13"/>
      <c r="E32" s="13"/>
      <c r="I32" s="13"/>
    </row>
    <row r="33" spans="1:23" x14ac:dyDescent="0.2">
      <c r="A33" s="13" t="s">
        <v>284</v>
      </c>
      <c r="B33" s="13"/>
      <c r="C33" s="13"/>
      <c r="D33" s="13"/>
      <c r="E33" s="13"/>
      <c r="I33" s="13"/>
    </row>
    <row r="34" spans="1:23" x14ac:dyDescent="0.2">
      <c r="A34" s="13" t="s">
        <v>79</v>
      </c>
      <c r="B34" s="13"/>
      <c r="C34" s="13"/>
      <c r="D34" s="13"/>
      <c r="E34" s="13"/>
      <c r="I34" s="13"/>
    </row>
    <row r="35" spans="1:23" x14ac:dyDescent="0.2">
      <c r="A35" s="13"/>
      <c r="B35" s="13"/>
      <c r="C35" s="13"/>
      <c r="D35" s="13"/>
      <c r="E35" s="13"/>
      <c r="I35" s="13"/>
    </row>
    <row r="37" spans="1:23" ht="15" x14ac:dyDescent="0.25">
      <c r="A37" s="88" t="s">
        <v>285</v>
      </c>
      <c r="B37" s="88"/>
      <c r="C37" s="88"/>
      <c r="D37" s="88"/>
      <c r="E37" s="88"/>
      <c r="I37" s="88"/>
    </row>
    <row r="38" spans="1:23" ht="15" x14ac:dyDescent="0.25">
      <c r="A38" s="88"/>
    </row>
    <row r="39" spans="1:23" s="84" customFormat="1" ht="30" customHeight="1" x14ac:dyDescent="0.2">
      <c r="A39" s="73" t="s">
        <v>51</v>
      </c>
      <c r="B39" s="41" t="s">
        <v>259</v>
      </c>
      <c r="C39" s="36" t="s">
        <v>260</v>
      </c>
      <c r="D39" s="41" t="s">
        <v>261</v>
      </c>
      <c r="E39" s="36" t="s">
        <v>262</v>
      </c>
      <c r="F39" s="41" t="s">
        <v>192</v>
      </c>
      <c r="G39" s="36" t="s">
        <v>263</v>
      </c>
      <c r="H39" s="41" t="s">
        <v>194</v>
      </c>
      <c r="I39" s="36" t="s">
        <v>264</v>
      </c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</row>
    <row r="40" spans="1:23" s="84" customFormat="1" ht="15" customHeight="1" x14ac:dyDescent="0.2">
      <c r="A40" s="179" t="s">
        <v>277</v>
      </c>
      <c r="B40" s="178">
        <v>2.4</v>
      </c>
      <c r="C40" s="177" t="s" cm="1">
        <v>68</v>
      </c>
      <c r="D40" s="178">
        <v>2.2999999999999998</v>
      </c>
      <c r="E40" s="177" t="s" cm="1">
        <v>68</v>
      </c>
      <c r="F40" s="177">
        <v>4</v>
      </c>
      <c r="G40" s="177" t="s" cm="1">
        <v>68</v>
      </c>
      <c r="H40" s="177">
        <v>4</v>
      </c>
      <c r="I40" s="177" t="s" cm="1">
        <v>68</v>
      </c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</row>
    <row r="41" spans="1:23" x14ac:dyDescent="0.2">
      <c r="A41" s="167" t="s">
        <v>278</v>
      </c>
      <c r="B41" s="176">
        <v>1</v>
      </c>
      <c r="C41" s="174" t="s" cm="1">
        <v>68</v>
      </c>
      <c r="D41" s="176">
        <v>1</v>
      </c>
      <c r="E41" s="174" t="s" cm="1">
        <v>68</v>
      </c>
      <c r="F41" s="175">
        <v>39</v>
      </c>
      <c r="G41" s="175" t="s" cm="1">
        <v>68</v>
      </c>
      <c r="H41" s="175">
        <v>42</v>
      </c>
      <c r="I41" s="174" t="s" cm="1">
        <v>68</v>
      </c>
    </row>
    <row r="42" spans="1:23" x14ac:dyDescent="0.2">
      <c r="A42" s="167" t="s">
        <v>279</v>
      </c>
      <c r="B42" s="176">
        <v>0.9</v>
      </c>
      <c r="C42" s="174" t="s" cm="1">
        <v>68</v>
      </c>
      <c r="D42" s="176">
        <v>0.8</v>
      </c>
      <c r="E42" s="174" t="s" cm="1">
        <v>68</v>
      </c>
      <c r="F42" s="175">
        <v>57</v>
      </c>
      <c r="G42" s="175" t="s" cm="1">
        <v>68</v>
      </c>
      <c r="H42" s="175">
        <v>58</v>
      </c>
      <c r="I42" s="174" t="s" cm="1">
        <v>68</v>
      </c>
    </row>
    <row r="43" spans="1:23" x14ac:dyDescent="0.2">
      <c r="A43" s="167" t="s">
        <v>280</v>
      </c>
      <c r="B43" s="176">
        <v>1.2</v>
      </c>
      <c r="C43" s="174" t="s" cm="1">
        <v>68</v>
      </c>
      <c r="D43" s="176">
        <v>1</v>
      </c>
      <c r="E43" s="174" t="s" cm="1">
        <v>68</v>
      </c>
      <c r="F43" s="175">
        <v>32</v>
      </c>
      <c r="G43" s="175" t="s" cm="1">
        <v>68</v>
      </c>
      <c r="H43" s="175">
        <v>32</v>
      </c>
      <c r="I43" s="174" t="s" cm="1">
        <v>68</v>
      </c>
    </row>
    <row r="44" spans="1:23" x14ac:dyDescent="0.2">
      <c r="A44" s="167" t="s">
        <v>281</v>
      </c>
      <c r="B44" s="176">
        <v>1.4</v>
      </c>
      <c r="C44" s="174" t="s" cm="1">
        <v>68</v>
      </c>
      <c r="D44" s="176">
        <v>1.4</v>
      </c>
      <c r="E44" s="174" t="s" cm="1">
        <v>68</v>
      </c>
      <c r="F44" s="175">
        <v>16</v>
      </c>
      <c r="G44" s="175" t="s" cm="1">
        <v>68</v>
      </c>
      <c r="H44" s="175">
        <v>17</v>
      </c>
      <c r="I44" s="174" t="s" cm="1">
        <v>68</v>
      </c>
    </row>
    <row r="45" spans="1:23" ht="15" x14ac:dyDescent="0.25">
      <c r="A45" s="325" t="s">
        <v>282</v>
      </c>
      <c r="B45" s="326">
        <v>1.2</v>
      </c>
      <c r="C45" s="327" t="s" cm="1">
        <v>68</v>
      </c>
      <c r="D45" s="326">
        <v>1</v>
      </c>
      <c r="E45" s="327" t="s" cm="1">
        <v>68</v>
      </c>
      <c r="F45" s="328">
        <v>14</v>
      </c>
      <c r="G45" s="328" t="s" cm="1">
        <v>68</v>
      </c>
      <c r="H45" s="328">
        <v>14</v>
      </c>
      <c r="I45" s="327" t="s" cm="1">
        <v>68</v>
      </c>
    </row>
    <row r="46" spans="1:23" ht="15" thickBot="1" x14ac:dyDescent="0.25">
      <c r="A46" s="53" t="s">
        <v>71</v>
      </c>
      <c r="B46" s="50" t="s">
        <v>341</v>
      </c>
      <c r="C46" s="50"/>
      <c r="D46" s="50">
        <v>-0.28999999999999998</v>
      </c>
      <c r="E46" s="50"/>
      <c r="F46" s="50" t="s">
        <v>321</v>
      </c>
      <c r="G46" s="164"/>
      <c r="H46" s="50" t="s">
        <v>320</v>
      </c>
      <c r="I46" s="50"/>
    </row>
    <row r="47" spans="1:23" ht="15" thickTop="1" x14ac:dyDescent="0.2">
      <c r="A47" s="15" t="s">
        <v>271</v>
      </c>
      <c r="B47" s="15"/>
      <c r="C47" s="15"/>
      <c r="D47" s="15"/>
      <c r="E47" s="15"/>
      <c r="F47" s="163"/>
      <c r="G47" s="163"/>
      <c r="H47" s="163"/>
      <c r="I47" s="15"/>
    </row>
    <row r="48" spans="1:23" x14ac:dyDescent="0.2">
      <c r="A48" s="15" t="s">
        <v>272</v>
      </c>
      <c r="B48" s="15"/>
      <c r="C48" s="15"/>
      <c r="D48" s="15"/>
      <c r="E48" s="15"/>
      <c r="F48" s="163"/>
      <c r="G48" s="163"/>
      <c r="H48" s="163"/>
      <c r="I48" s="15"/>
    </row>
    <row r="49" spans="1:9" x14ac:dyDescent="0.2">
      <c r="A49" s="13" t="s">
        <v>283</v>
      </c>
      <c r="B49" s="13"/>
      <c r="C49" s="13"/>
      <c r="D49" s="13"/>
      <c r="E49" s="13"/>
      <c r="I49" s="13"/>
    </row>
    <row r="50" spans="1:9" x14ac:dyDescent="0.2">
      <c r="A50" s="13" t="s">
        <v>284</v>
      </c>
      <c r="B50" s="13"/>
      <c r="C50" s="13"/>
      <c r="D50" s="13"/>
      <c r="E50" s="13"/>
      <c r="I50" s="13"/>
    </row>
    <row r="51" spans="1:9" x14ac:dyDescent="0.2">
      <c r="A51" s="13" t="s">
        <v>79</v>
      </c>
      <c r="B51" s="13"/>
      <c r="C51" s="13"/>
      <c r="D51" s="13"/>
      <c r="E51" s="13"/>
      <c r="I51" s="13"/>
    </row>
  </sheetData>
  <conditionalFormatting sqref="A11:XFD11">
    <cfRule type="expression" dxfId="113" priority="170">
      <formula>IF($A$11="",TRUE,FALSE)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&amp;C&amp;A</oddHeader>
    <oddFooter>&amp;C&amp;A</oddFooter>
  </headerFooter>
  <ignoredErrors>
    <ignoredError sqref="H46 F46 B46 B29:H29 B10:H10" numberStoredAsText="1"/>
  </ignoredErrors>
  <tableParts count="3">
    <tablePart r:id="rId2"/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C0661-7232-4EBF-AB82-E3166045E416}">
  <sheetPr codeName="Sheet78">
    <pageSetUpPr fitToPage="1"/>
  </sheetPr>
  <dimension ref="A1:I65"/>
  <sheetViews>
    <sheetView zoomScaleNormal="100" zoomScaleSheetLayoutView="100" workbookViewId="0"/>
  </sheetViews>
  <sheetFormatPr defaultColWidth="9.140625" defaultRowHeight="14.25" x14ac:dyDescent="0.2"/>
  <cols>
    <col min="1" max="1" width="22.85546875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6384" width="9.140625" style="6"/>
  </cols>
  <sheetData>
    <row r="1" spans="1:9" ht="15" x14ac:dyDescent="0.25">
      <c r="A1" s="88" t="s">
        <v>286</v>
      </c>
    </row>
    <row r="2" spans="1:9" s="84" customFormat="1" ht="15" customHeight="1" x14ac:dyDescent="0.2">
      <c r="A2" s="190"/>
    </row>
    <row r="3" spans="1:9" ht="30" customHeight="1" x14ac:dyDescent="0.2">
      <c r="A3" s="81" t="s">
        <v>51</v>
      </c>
      <c r="B3" s="41" t="s">
        <v>287</v>
      </c>
      <c r="C3" s="36" t="s">
        <v>288</v>
      </c>
      <c r="D3" s="41" t="s">
        <v>289</v>
      </c>
      <c r="E3" s="191" t="s">
        <v>290</v>
      </c>
      <c r="F3" s="181" t="s">
        <v>60</v>
      </c>
      <c r="G3" s="38" t="s">
        <v>131</v>
      </c>
      <c r="H3" s="41" t="s">
        <v>291</v>
      </c>
      <c r="I3" s="36" t="s">
        <v>292</v>
      </c>
    </row>
    <row r="4" spans="1:9" x14ac:dyDescent="0.2">
      <c r="A4" s="187">
        <v>2018</v>
      </c>
      <c r="B4" s="79">
        <v>90</v>
      </c>
      <c r="C4" s="196" t="s" cm="1">
        <v>68</v>
      </c>
      <c r="D4" s="79">
        <v>108</v>
      </c>
      <c r="E4" s="196" t="s" cm="1">
        <v>68</v>
      </c>
      <c r="F4" s="184">
        <v>198</v>
      </c>
      <c r="G4" s="192" t="s" cm="1">
        <v>68</v>
      </c>
      <c r="H4" s="186">
        <v>0.45</v>
      </c>
      <c r="I4" s="196" t="s" cm="1">
        <v>68</v>
      </c>
    </row>
    <row r="5" spans="1:9" x14ac:dyDescent="0.2">
      <c r="A5" s="7">
        <v>2019</v>
      </c>
      <c r="B5" s="6">
        <v>123</v>
      </c>
      <c r="C5" s="84" t="s" cm="1">
        <v>68</v>
      </c>
      <c r="D5" s="185">
        <v>118</v>
      </c>
      <c r="E5" s="195" t="s" cm="1">
        <v>68</v>
      </c>
      <c r="F5" s="184">
        <v>241</v>
      </c>
      <c r="G5" s="192" t="s" cm="1">
        <v>68</v>
      </c>
      <c r="H5" s="163">
        <v>0.51</v>
      </c>
      <c r="I5" s="84" t="s" cm="1">
        <v>68</v>
      </c>
    </row>
    <row r="6" spans="1:9" x14ac:dyDescent="0.2">
      <c r="A6" s="7">
        <v>2020</v>
      </c>
      <c r="B6" s="6">
        <v>114</v>
      </c>
      <c r="C6" s="84" t="s" cm="1">
        <v>68</v>
      </c>
      <c r="D6" s="6">
        <v>125</v>
      </c>
      <c r="E6" s="84" t="s" cm="1">
        <v>68</v>
      </c>
      <c r="F6" s="146">
        <v>239</v>
      </c>
      <c r="G6" s="194" t="s" cm="1">
        <v>68</v>
      </c>
      <c r="H6" s="163">
        <v>0.48</v>
      </c>
      <c r="I6" s="84" t="s" cm="1">
        <v>68</v>
      </c>
    </row>
    <row r="7" spans="1:9" x14ac:dyDescent="0.2">
      <c r="A7" s="7">
        <v>2021</v>
      </c>
      <c r="B7" s="6">
        <v>101</v>
      </c>
      <c r="C7" s="84" t="s" cm="1">
        <v>68</v>
      </c>
      <c r="D7" s="182">
        <v>122</v>
      </c>
      <c r="E7" s="193" t="s" cm="1">
        <v>68</v>
      </c>
      <c r="F7" s="184">
        <v>223</v>
      </c>
      <c r="G7" s="192" t="s" cm="1">
        <v>68</v>
      </c>
      <c r="H7" s="163">
        <v>0.45</v>
      </c>
      <c r="I7" s="84" t="s" cm="1">
        <v>68</v>
      </c>
    </row>
    <row r="8" spans="1:9" x14ac:dyDescent="0.2">
      <c r="A8" s="7">
        <v>2022</v>
      </c>
      <c r="B8" s="6">
        <v>108</v>
      </c>
      <c r="C8" s="84" t="s" cm="1">
        <v>68</v>
      </c>
      <c r="D8" s="182">
        <v>141</v>
      </c>
      <c r="E8" s="193" t="s" cm="1">
        <v>68</v>
      </c>
      <c r="F8" s="184">
        <v>249</v>
      </c>
      <c r="G8" s="192" t="s" cm="1">
        <v>68</v>
      </c>
      <c r="H8" s="163">
        <v>0.43</v>
      </c>
      <c r="I8" s="84" t="s" cm="1">
        <v>68</v>
      </c>
    </row>
    <row r="9" spans="1:9" ht="15" x14ac:dyDescent="0.25">
      <c r="A9" s="310">
        <v>2023</v>
      </c>
      <c r="B9" s="88">
        <v>105</v>
      </c>
      <c r="C9" s="311" t="s" cm="1">
        <v>68</v>
      </c>
      <c r="D9" s="312">
        <v>218</v>
      </c>
      <c r="E9" s="313" t="s" cm="1">
        <v>68</v>
      </c>
      <c r="F9" s="314">
        <v>323</v>
      </c>
      <c r="G9" s="315" t="s" cm="1">
        <v>68</v>
      </c>
      <c r="H9" s="316">
        <v>0.33</v>
      </c>
      <c r="I9" s="311" t="s" cm="1">
        <v>68</v>
      </c>
    </row>
    <row r="10" spans="1:9" ht="15" thickBot="1" x14ac:dyDescent="0.25">
      <c r="A10" s="53" t="s">
        <v>71</v>
      </c>
      <c r="B10" s="21" t="s">
        <v>346</v>
      </c>
      <c r="C10" s="21"/>
      <c r="D10" s="21" t="s">
        <v>347</v>
      </c>
      <c r="E10" s="22"/>
      <c r="F10" s="21" t="s">
        <v>332</v>
      </c>
      <c r="G10" s="180"/>
      <c r="H10" s="19" t="s">
        <v>72</v>
      </c>
      <c r="I10" s="180"/>
    </row>
    <row r="11" spans="1:9" ht="15.75" thickTop="1" x14ac:dyDescent="0.25">
      <c r="A11" s="13" t="s">
        <v>79</v>
      </c>
      <c r="B11" s="88"/>
      <c r="C11" s="88"/>
      <c r="D11" s="88"/>
      <c r="E11" s="88"/>
      <c r="F11" s="88"/>
      <c r="G11" s="88"/>
      <c r="I11" s="88"/>
    </row>
    <row r="14" spans="1:9" ht="15" x14ac:dyDescent="0.25">
      <c r="A14" s="88" t="s">
        <v>293</v>
      </c>
    </row>
    <row r="15" spans="1:9" s="84" customFormat="1" ht="15" customHeight="1" x14ac:dyDescent="0.2">
      <c r="A15" s="190"/>
    </row>
    <row r="16" spans="1:9" ht="30" customHeight="1" x14ac:dyDescent="0.2">
      <c r="A16" s="81" t="s">
        <v>51</v>
      </c>
      <c r="B16" s="41" t="s">
        <v>287</v>
      </c>
      <c r="C16" s="36" t="s">
        <v>288</v>
      </c>
      <c r="D16" s="41" t="s">
        <v>289</v>
      </c>
      <c r="E16" s="191" t="s">
        <v>290</v>
      </c>
      <c r="F16" s="181" t="s">
        <v>60</v>
      </c>
      <c r="G16" s="38" t="s">
        <v>131</v>
      </c>
      <c r="H16" s="41" t="s">
        <v>291</v>
      </c>
      <c r="I16" s="36" t="s">
        <v>292</v>
      </c>
    </row>
    <row r="17" spans="1:9" x14ac:dyDescent="0.2">
      <c r="A17" s="187">
        <v>2018</v>
      </c>
      <c r="B17" s="79">
        <v>34</v>
      </c>
      <c r="C17" s="79" t="s" cm="1">
        <v>68</v>
      </c>
      <c r="D17" s="79">
        <v>66</v>
      </c>
      <c r="E17" s="79" t="s" cm="1">
        <v>68</v>
      </c>
      <c r="F17" s="184">
        <v>100</v>
      </c>
      <c r="G17" s="183" t="s" cm="1">
        <v>68</v>
      </c>
      <c r="H17" s="186">
        <v>0.34</v>
      </c>
      <c r="I17" s="79" t="s" cm="1">
        <v>68</v>
      </c>
    </row>
    <row r="18" spans="1:9" x14ac:dyDescent="0.2">
      <c r="A18" s="7">
        <v>2019</v>
      </c>
      <c r="B18" s="6">
        <v>41</v>
      </c>
      <c r="C18" s="6" t="s" cm="1">
        <v>68</v>
      </c>
      <c r="D18" s="185">
        <v>56</v>
      </c>
      <c r="E18" s="185" t="s" cm="1">
        <v>68</v>
      </c>
      <c r="F18" s="184">
        <v>97</v>
      </c>
      <c r="G18" s="183" t="s" cm="1">
        <v>68</v>
      </c>
      <c r="H18" s="163">
        <v>0.42</v>
      </c>
      <c r="I18" s="6" t="s" cm="1">
        <v>68</v>
      </c>
    </row>
    <row r="19" spans="1:9" x14ac:dyDescent="0.2">
      <c r="A19" s="7">
        <v>2020</v>
      </c>
      <c r="B19" s="6">
        <v>24</v>
      </c>
      <c r="C19" s="6" t="s" cm="1">
        <v>68</v>
      </c>
      <c r="D19" s="6">
        <v>71</v>
      </c>
      <c r="E19" s="6" t="s" cm="1">
        <v>68</v>
      </c>
      <c r="F19" s="146">
        <v>95</v>
      </c>
      <c r="G19" s="157" t="s" cm="1">
        <v>68</v>
      </c>
      <c r="H19" s="163">
        <v>0.25</v>
      </c>
      <c r="I19" s="6" t="s" cm="1">
        <v>68</v>
      </c>
    </row>
    <row r="20" spans="1:9" x14ac:dyDescent="0.2">
      <c r="A20" s="7">
        <v>2021</v>
      </c>
      <c r="B20" s="6">
        <v>26</v>
      </c>
      <c r="C20" s="6" t="s" cm="1">
        <v>68</v>
      </c>
      <c r="D20" s="182">
        <v>70</v>
      </c>
      <c r="E20" s="182" t="s" cm="1">
        <v>68</v>
      </c>
      <c r="F20" s="184">
        <v>96</v>
      </c>
      <c r="G20" s="183" t="s" cm="1">
        <v>68</v>
      </c>
      <c r="H20" s="163">
        <v>0.27</v>
      </c>
      <c r="I20" s="6" t="s" cm="1">
        <v>68</v>
      </c>
    </row>
    <row r="21" spans="1:9" x14ac:dyDescent="0.2">
      <c r="A21" s="7">
        <v>2022</v>
      </c>
      <c r="B21" s="6">
        <v>36</v>
      </c>
      <c r="C21" s="6" t="s" cm="1">
        <v>68</v>
      </c>
      <c r="D21" s="182">
        <v>87</v>
      </c>
      <c r="E21" s="182" t="s" cm="1">
        <v>68</v>
      </c>
      <c r="F21" s="184">
        <v>123</v>
      </c>
      <c r="G21" s="183" t="s" cm="1">
        <v>68</v>
      </c>
      <c r="H21" s="163">
        <v>0.28999999999999998</v>
      </c>
      <c r="I21" s="6" t="s" cm="1">
        <v>68</v>
      </c>
    </row>
    <row r="22" spans="1:9" ht="15" x14ac:dyDescent="0.25">
      <c r="A22" s="310">
        <v>2023</v>
      </c>
      <c r="B22" s="317">
        <v>34</v>
      </c>
      <c r="C22" s="317" t="s" cm="1">
        <v>68</v>
      </c>
      <c r="D22" s="318">
        <v>168</v>
      </c>
      <c r="E22" s="318" t="s" cm="1">
        <v>68</v>
      </c>
      <c r="F22" s="319">
        <v>202</v>
      </c>
      <c r="G22" s="320" t="s" cm="1">
        <v>68</v>
      </c>
      <c r="H22" s="321">
        <v>0.17</v>
      </c>
      <c r="I22" s="317" t="s" cm="1">
        <v>68</v>
      </c>
    </row>
    <row r="23" spans="1:9" ht="15" thickBot="1" x14ac:dyDescent="0.25">
      <c r="A23" s="53" t="s">
        <v>71</v>
      </c>
      <c r="B23" s="22" t="s">
        <v>348</v>
      </c>
      <c r="C23" s="22"/>
      <c r="D23" s="22" t="s">
        <v>349</v>
      </c>
      <c r="E23" s="22"/>
      <c r="F23" s="22" t="s">
        <v>350</v>
      </c>
      <c r="G23" s="164"/>
      <c r="H23" s="50" t="s">
        <v>72</v>
      </c>
      <c r="I23" s="164"/>
    </row>
    <row r="24" spans="1:9" ht="15.75" thickTop="1" x14ac:dyDescent="0.25">
      <c r="A24" s="13" t="s">
        <v>79</v>
      </c>
      <c r="B24" s="274"/>
      <c r="C24" s="274"/>
      <c r="D24" s="274"/>
      <c r="E24" s="274"/>
      <c r="F24" s="274"/>
      <c r="G24" s="88"/>
      <c r="I24" s="88"/>
    </row>
    <row r="27" spans="1:9" ht="15" x14ac:dyDescent="0.25">
      <c r="A27" s="88" t="s">
        <v>294</v>
      </c>
    </row>
    <row r="28" spans="1:9" s="84" customFormat="1" ht="15" customHeight="1" x14ac:dyDescent="0.2">
      <c r="A28" s="190"/>
    </row>
    <row r="29" spans="1:9" ht="30" customHeight="1" x14ac:dyDescent="0.2">
      <c r="A29" s="81" t="s">
        <v>51</v>
      </c>
      <c r="B29" s="41" t="s">
        <v>287</v>
      </c>
      <c r="C29" s="36" t="s">
        <v>288</v>
      </c>
      <c r="D29" s="41" t="s">
        <v>289</v>
      </c>
      <c r="E29" s="191" t="s">
        <v>290</v>
      </c>
      <c r="F29" s="181" t="s">
        <v>60</v>
      </c>
      <c r="G29" s="38" t="s">
        <v>131</v>
      </c>
      <c r="H29" s="41" t="s">
        <v>291</v>
      </c>
      <c r="I29" s="36" t="s">
        <v>292</v>
      </c>
    </row>
    <row r="30" spans="1:9" x14ac:dyDescent="0.2">
      <c r="A30" s="187">
        <v>2018</v>
      </c>
      <c r="B30" s="79">
        <v>40</v>
      </c>
      <c r="C30" s="79" t="s" cm="1">
        <v>68</v>
      </c>
      <c r="D30" s="79">
        <v>26</v>
      </c>
      <c r="E30" s="79" t="s" cm="1">
        <v>68</v>
      </c>
      <c r="F30" s="184">
        <v>66</v>
      </c>
      <c r="G30" s="183" t="s" cm="1">
        <v>68</v>
      </c>
      <c r="H30" s="186">
        <v>0.61</v>
      </c>
      <c r="I30" s="79" t="s" cm="1">
        <v>68</v>
      </c>
    </row>
    <row r="31" spans="1:9" x14ac:dyDescent="0.2">
      <c r="A31" s="7">
        <v>2019</v>
      </c>
      <c r="B31" s="6">
        <v>39</v>
      </c>
      <c r="C31" s="6" t="s" cm="1">
        <v>68</v>
      </c>
      <c r="D31" s="185">
        <v>35</v>
      </c>
      <c r="E31" s="185" t="s" cm="1">
        <v>68</v>
      </c>
      <c r="F31" s="184">
        <v>74</v>
      </c>
      <c r="G31" s="183" t="s" cm="1">
        <v>68</v>
      </c>
      <c r="H31" s="163">
        <v>0.53</v>
      </c>
      <c r="I31" s="6" t="s" cm="1">
        <v>68</v>
      </c>
    </row>
    <row r="32" spans="1:9" x14ac:dyDescent="0.2">
      <c r="A32" s="7">
        <v>2020</v>
      </c>
      <c r="B32" s="6">
        <v>38</v>
      </c>
      <c r="C32" s="6" t="s" cm="1">
        <v>68</v>
      </c>
      <c r="D32" s="6">
        <v>22</v>
      </c>
      <c r="E32" s="6" t="s" cm="1">
        <v>68</v>
      </c>
      <c r="F32" s="146">
        <v>60</v>
      </c>
      <c r="G32" s="157" t="s" cm="1">
        <v>68</v>
      </c>
      <c r="H32" s="163">
        <v>0.63</v>
      </c>
      <c r="I32" s="6" t="s" cm="1">
        <v>68</v>
      </c>
    </row>
    <row r="33" spans="1:9" x14ac:dyDescent="0.2">
      <c r="A33" s="7">
        <v>2021</v>
      </c>
      <c r="B33" s="6">
        <v>40</v>
      </c>
      <c r="C33" s="6" t="s" cm="1">
        <v>68</v>
      </c>
      <c r="D33" s="182">
        <v>30</v>
      </c>
      <c r="E33" s="182" t="s" cm="1">
        <v>68</v>
      </c>
      <c r="F33" s="184">
        <v>70</v>
      </c>
      <c r="G33" s="183" t="s" cm="1">
        <v>68</v>
      </c>
      <c r="H33" s="163">
        <v>0.56999999999999995</v>
      </c>
      <c r="I33" s="6" t="s" cm="1">
        <v>68</v>
      </c>
    </row>
    <row r="34" spans="1:9" x14ac:dyDescent="0.2">
      <c r="A34" s="7">
        <v>2022</v>
      </c>
      <c r="B34" s="6">
        <v>38</v>
      </c>
      <c r="C34" s="6" t="s" cm="1">
        <v>68</v>
      </c>
      <c r="D34" s="182">
        <v>16</v>
      </c>
      <c r="E34" s="182" t="s" cm="1">
        <v>68</v>
      </c>
      <c r="F34" s="184">
        <v>54</v>
      </c>
      <c r="G34" s="183" t="s" cm="1">
        <v>68</v>
      </c>
      <c r="H34" s="163">
        <v>0.7</v>
      </c>
      <c r="I34" s="6" t="s" cm="1">
        <v>68</v>
      </c>
    </row>
    <row r="35" spans="1:9" ht="15" x14ac:dyDescent="0.25">
      <c r="A35" s="310">
        <v>2023</v>
      </c>
      <c r="B35" s="317">
        <v>30</v>
      </c>
      <c r="C35" s="317" t="s" cm="1">
        <v>68</v>
      </c>
      <c r="D35" s="318">
        <v>7</v>
      </c>
      <c r="E35" s="318" t="s" cm="1">
        <v>68</v>
      </c>
      <c r="F35" s="319">
        <v>37</v>
      </c>
      <c r="G35" s="320" t="s" cm="1">
        <v>68</v>
      </c>
      <c r="H35" s="321">
        <v>0.81</v>
      </c>
      <c r="I35" s="134" t="s" cm="1">
        <v>68</v>
      </c>
    </row>
    <row r="36" spans="1:9" ht="15" thickBot="1" x14ac:dyDescent="0.25">
      <c r="A36" s="53" t="s">
        <v>71</v>
      </c>
      <c r="B36" s="22" t="s">
        <v>351</v>
      </c>
      <c r="C36" s="22"/>
      <c r="D36" s="22" t="s">
        <v>352</v>
      </c>
      <c r="E36" s="22"/>
      <c r="F36" s="22" t="s">
        <v>353</v>
      </c>
      <c r="G36" s="164"/>
      <c r="H36" s="50" t="s">
        <v>72</v>
      </c>
      <c r="I36" s="164"/>
    </row>
    <row r="37" spans="1:9" ht="15.75" thickTop="1" x14ac:dyDescent="0.25">
      <c r="A37" s="13" t="s">
        <v>79</v>
      </c>
      <c r="B37" s="329"/>
      <c r="C37" s="329"/>
      <c r="D37" s="329"/>
      <c r="E37" s="329"/>
      <c r="F37" s="329"/>
      <c r="G37" s="329"/>
      <c r="I37" s="88"/>
    </row>
    <row r="40" spans="1:9" ht="15" x14ac:dyDescent="0.25">
      <c r="A40" s="88" t="s">
        <v>301</v>
      </c>
    </row>
    <row r="41" spans="1:9" s="84" customFormat="1" ht="15" customHeight="1" x14ac:dyDescent="0.2">
      <c r="A41" s="190"/>
    </row>
    <row r="42" spans="1:9" ht="30" customHeight="1" x14ac:dyDescent="0.2">
      <c r="A42" s="189" t="s">
        <v>51</v>
      </c>
      <c r="B42" s="94" t="s">
        <v>287</v>
      </c>
      <c r="C42" s="93" t="s">
        <v>288</v>
      </c>
      <c r="D42" s="94" t="s">
        <v>289</v>
      </c>
      <c r="E42" s="93" t="s">
        <v>290</v>
      </c>
      <c r="F42" s="188" t="s">
        <v>60</v>
      </c>
      <c r="G42" s="95" t="s">
        <v>131</v>
      </c>
      <c r="H42" s="94" t="s">
        <v>291</v>
      </c>
      <c r="I42" s="93" t="s">
        <v>292</v>
      </c>
    </row>
    <row r="43" spans="1:9" x14ac:dyDescent="0.2">
      <c r="A43" s="187">
        <v>2018</v>
      </c>
      <c r="B43" s="79">
        <v>12</v>
      </c>
      <c r="C43" s="79" t="s" cm="1">
        <v>68</v>
      </c>
      <c r="D43" s="79">
        <v>5</v>
      </c>
      <c r="E43" s="79" t="s" cm="1">
        <v>68</v>
      </c>
      <c r="F43" s="184">
        <v>17</v>
      </c>
      <c r="G43" s="183" t="s" cm="1">
        <v>68</v>
      </c>
      <c r="H43" s="186">
        <v>0.71</v>
      </c>
      <c r="I43" s="79" t="s" cm="1">
        <v>68</v>
      </c>
    </row>
    <row r="44" spans="1:9" x14ac:dyDescent="0.2">
      <c r="A44" s="7">
        <v>2019</v>
      </c>
      <c r="B44" s="6">
        <v>22</v>
      </c>
      <c r="C44" s="6" t="s" cm="1">
        <v>68</v>
      </c>
      <c r="D44" s="185">
        <v>9</v>
      </c>
      <c r="E44" s="185" t="s" cm="1">
        <v>68</v>
      </c>
      <c r="F44" s="184">
        <v>31</v>
      </c>
      <c r="G44" s="183" t="s" cm="1">
        <v>68</v>
      </c>
      <c r="H44" s="163">
        <v>0.71</v>
      </c>
      <c r="I44" s="6" t="s" cm="1">
        <v>68</v>
      </c>
    </row>
    <row r="45" spans="1:9" x14ac:dyDescent="0.2">
      <c r="A45" s="7">
        <v>2020</v>
      </c>
      <c r="B45" s="6">
        <v>32</v>
      </c>
      <c r="C45" s="6" t="s" cm="1">
        <v>68</v>
      </c>
      <c r="D45" s="6">
        <v>10</v>
      </c>
      <c r="E45" s="6" t="s" cm="1">
        <v>68</v>
      </c>
      <c r="F45" s="146">
        <v>42</v>
      </c>
      <c r="G45" s="157" t="s" cm="1">
        <v>68</v>
      </c>
      <c r="H45" s="163">
        <v>0.76</v>
      </c>
      <c r="I45" s="6" t="s" cm="1">
        <v>68</v>
      </c>
    </row>
    <row r="46" spans="1:9" x14ac:dyDescent="0.2">
      <c r="A46" s="7">
        <v>2021</v>
      </c>
      <c r="B46" s="6">
        <v>20</v>
      </c>
      <c r="C46" s="6" t="s" cm="1">
        <v>68</v>
      </c>
      <c r="D46" s="182">
        <v>7</v>
      </c>
      <c r="E46" s="182" t="s" cm="1">
        <v>68</v>
      </c>
      <c r="F46" s="184">
        <v>27</v>
      </c>
      <c r="G46" s="183" t="s" cm="1">
        <v>68</v>
      </c>
      <c r="H46" s="163">
        <v>0.74</v>
      </c>
      <c r="I46" s="6" t="s" cm="1">
        <v>68</v>
      </c>
    </row>
    <row r="47" spans="1:9" x14ac:dyDescent="0.2">
      <c r="A47" s="7">
        <v>2022</v>
      </c>
      <c r="B47" s="6">
        <v>21</v>
      </c>
      <c r="C47" s="6" t="s" cm="1">
        <v>68</v>
      </c>
      <c r="D47" s="182">
        <v>15</v>
      </c>
      <c r="E47" s="182" t="s" cm="1">
        <v>68</v>
      </c>
      <c r="F47" s="184">
        <v>36</v>
      </c>
      <c r="G47" s="183" t="s" cm="1">
        <v>68</v>
      </c>
      <c r="H47" s="163">
        <v>0.57999999999999996</v>
      </c>
      <c r="I47" s="6" t="s" cm="1">
        <v>68</v>
      </c>
    </row>
    <row r="48" spans="1:9" ht="15" x14ac:dyDescent="0.25">
      <c r="A48" s="44">
        <v>2023</v>
      </c>
      <c r="B48" s="88">
        <v>20</v>
      </c>
      <c r="C48" s="88" t="s" cm="1">
        <v>68</v>
      </c>
      <c r="D48" s="312">
        <v>20</v>
      </c>
      <c r="E48" s="312" t="s" cm="1">
        <v>68</v>
      </c>
      <c r="F48" s="332">
        <v>40</v>
      </c>
      <c r="G48" s="320" t="s" cm="1">
        <v>68</v>
      </c>
      <c r="H48" s="316">
        <v>0.5</v>
      </c>
      <c r="I48" s="6" t="s" cm="1">
        <v>68</v>
      </c>
    </row>
    <row r="49" spans="1:9" ht="15" thickBot="1" x14ac:dyDescent="0.25">
      <c r="A49" s="23" t="s">
        <v>71</v>
      </c>
      <c r="B49" s="21" t="s">
        <v>354</v>
      </c>
      <c r="C49" s="21"/>
      <c r="D49" s="21" t="s">
        <v>328</v>
      </c>
      <c r="E49" s="21"/>
      <c r="F49" s="21" t="s">
        <v>355</v>
      </c>
      <c r="G49" s="21"/>
      <c r="H49" s="19" t="s">
        <v>72</v>
      </c>
      <c r="I49" s="180"/>
    </row>
    <row r="50" spans="1:9" ht="15.75" thickTop="1" x14ac:dyDescent="0.25">
      <c r="A50" s="13" t="s">
        <v>79</v>
      </c>
      <c r="B50" s="330"/>
      <c r="C50" s="330"/>
      <c r="D50" s="330"/>
      <c r="E50" s="330"/>
      <c r="F50" s="330"/>
      <c r="G50" s="330"/>
      <c r="I50" s="88"/>
    </row>
    <row r="53" spans="1:9" ht="15" x14ac:dyDescent="0.25">
      <c r="A53" s="88" t="s">
        <v>302</v>
      </c>
    </row>
    <row r="54" spans="1:9" s="84" customFormat="1" ht="15" customHeight="1" x14ac:dyDescent="0.2">
      <c r="A54" s="190"/>
    </row>
    <row r="55" spans="1:9" ht="30" customHeight="1" x14ac:dyDescent="0.2">
      <c r="A55" s="81" t="s">
        <v>51</v>
      </c>
      <c r="B55" s="41" t="s">
        <v>287</v>
      </c>
      <c r="C55" s="36" t="s">
        <v>288</v>
      </c>
      <c r="D55" s="41" t="s">
        <v>289</v>
      </c>
      <c r="E55" s="191" t="s">
        <v>290</v>
      </c>
      <c r="F55" s="181" t="s">
        <v>60</v>
      </c>
      <c r="G55" s="38" t="s">
        <v>131</v>
      </c>
      <c r="H55" s="41" t="s">
        <v>291</v>
      </c>
      <c r="I55" s="36" t="s">
        <v>292</v>
      </c>
    </row>
    <row r="56" spans="1:9" x14ac:dyDescent="0.2">
      <c r="A56" s="187">
        <v>2018</v>
      </c>
      <c r="B56" s="331" t="s">
        <v>122</v>
      </c>
      <c r="C56" s="331" t="s" cm="1">
        <v>70</v>
      </c>
      <c r="D56" s="331" t="s">
        <v>122</v>
      </c>
      <c r="E56" s="331" t="s" cm="1">
        <v>68</v>
      </c>
      <c r="F56" s="184">
        <v>15</v>
      </c>
      <c r="G56" s="183" t="s" cm="1">
        <v>68</v>
      </c>
      <c r="H56" s="202" t="s">
        <v>122</v>
      </c>
      <c r="I56" s="79" t="s" cm="1">
        <v>70</v>
      </c>
    </row>
    <row r="57" spans="1:9" x14ac:dyDescent="0.2">
      <c r="A57" s="7">
        <v>2019</v>
      </c>
      <c r="B57" s="6">
        <v>21</v>
      </c>
      <c r="C57" s="6" t="s" cm="1">
        <v>68</v>
      </c>
      <c r="D57" s="185">
        <v>18</v>
      </c>
      <c r="E57" s="185" t="s" cm="1">
        <v>68</v>
      </c>
      <c r="F57" s="184">
        <v>39</v>
      </c>
      <c r="G57" s="183" t="s" cm="1">
        <v>68</v>
      </c>
      <c r="H57" s="16">
        <v>0.54</v>
      </c>
      <c r="I57" s="6" t="s" cm="1">
        <v>68</v>
      </c>
    </row>
    <row r="58" spans="1:9" x14ac:dyDescent="0.2">
      <c r="A58" s="7">
        <v>2020</v>
      </c>
      <c r="B58" s="6">
        <v>20</v>
      </c>
      <c r="C58" s="6" t="s" cm="1">
        <v>68</v>
      </c>
      <c r="D58" s="6">
        <v>22</v>
      </c>
      <c r="E58" s="6" t="s" cm="1">
        <v>68</v>
      </c>
      <c r="F58" s="146">
        <v>42</v>
      </c>
      <c r="G58" s="157" t="s" cm="1">
        <v>68</v>
      </c>
      <c r="H58" s="16">
        <v>0.48</v>
      </c>
      <c r="I58" s="6" t="s" cm="1">
        <v>68</v>
      </c>
    </row>
    <row r="59" spans="1:9" x14ac:dyDescent="0.2">
      <c r="A59" s="7">
        <v>2021</v>
      </c>
      <c r="B59" s="6">
        <v>15</v>
      </c>
      <c r="C59" s="6" t="s" cm="1">
        <v>68</v>
      </c>
      <c r="D59" s="182">
        <v>15</v>
      </c>
      <c r="E59" s="182" t="s" cm="1">
        <v>68</v>
      </c>
      <c r="F59" s="184">
        <v>30</v>
      </c>
      <c r="G59" s="183" t="s" cm="1">
        <v>68</v>
      </c>
      <c r="H59" s="16">
        <v>0.5</v>
      </c>
      <c r="I59" s="6" t="s" cm="1">
        <v>68</v>
      </c>
    </row>
    <row r="60" spans="1:9" x14ac:dyDescent="0.2">
      <c r="A60" s="7">
        <v>2022</v>
      </c>
      <c r="B60" s="6">
        <v>13</v>
      </c>
      <c r="C60" s="6" t="s" cm="1">
        <v>68</v>
      </c>
      <c r="D60" s="182">
        <v>23</v>
      </c>
      <c r="E60" s="182" t="s" cm="1">
        <v>68</v>
      </c>
      <c r="F60" s="184">
        <v>36</v>
      </c>
      <c r="G60" s="183" t="s" cm="1">
        <v>68</v>
      </c>
      <c r="H60" s="16">
        <v>0.36</v>
      </c>
      <c r="I60" s="6" t="s" cm="1">
        <v>68</v>
      </c>
    </row>
    <row r="61" spans="1:9" ht="15" x14ac:dyDescent="0.25">
      <c r="A61" s="310">
        <v>2023</v>
      </c>
      <c r="B61" s="317">
        <v>21</v>
      </c>
      <c r="C61" s="317" t="s" cm="1">
        <v>68</v>
      </c>
      <c r="D61" s="318">
        <v>23</v>
      </c>
      <c r="E61" s="318" t="s" cm="1">
        <v>68</v>
      </c>
      <c r="F61" s="319">
        <v>44</v>
      </c>
      <c r="G61" s="320" t="s" cm="1">
        <v>68</v>
      </c>
      <c r="H61" s="333">
        <v>0.48</v>
      </c>
      <c r="I61" s="134" t="s" cm="1">
        <v>68</v>
      </c>
    </row>
    <row r="62" spans="1:9" ht="15" thickBot="1" x14ac:dyDescent="0.25">
      <c r="A62" s="53" t="s">
        <v>71</v>
      </c>
      <c r="B62" s="22" t="s">
        <v>356</v>
      </c>
      <c r="C62" s="22"/>
      <c r="D62" s="22">
        <v>0</v>
      </c>
      <c r="E62" s="22"/>
      <c r="F62" s="22" t="s">
        <v>357</v>
      </c>
      <c r="G62" s="164"/>
      <c r="H62" s="50" t="s">
        <v>72</v>
      </c>
      <c r="I62" s="164"/>
    </row>
    <row r="63" spans="1:9" ht="15" thickTop="1" x14ac:dyDescent="0.2">
      <c r="A63" s="7" t="s">
        <v>74</v>
      </c>
      <c r="B63" s="17"/>
      <c r="C63" s="17"/>
      <c r="D63" s="17"/>
      <c r="E63" s="17"/>
      <c r="F63" s="17"/>
      <c r="G63" s="163"/>
      <c r="H63" s="16"/>
      <c r="I63" s="163"/>
    </row>
    <row r="64" spans="1:9" x14ac:dyDescent="0.2">
      <c r="A64" s="7" t="s">
        <v>197</v>
      </c>
      <c r="B64" s="163"/>
      <c r="C64" s="163"/>
      <c r="D64" s="163"/>
      <c r="E64" s="163"/>
      <c r="F64" s="163"/>
      <c r="G64" s="163"/>
      <c r="H64" s="16"/>
      <c r="I64" s="163"/>
    </row>
    <row r="65" spans="1:9" ht="15" x14ac:dyDescent="0.25">
      <c r="A65" s="13" t="s">
        <v>79</v>
      </c>
      <c r="B65" s="88"/>
      <c r="C65" s="88"/>
      <c r="D65" s="88"/>
      <c r="E65" s="88"/>
      <c r="F65" s="88"/>
      <c r="G65" s="88"/>
      <c r="I65" s="88"/>
    </row>
  </sheetData>
  <conditionalFormatting sqref="A63:XFD63">
    <cfRule type="expression" dxfId="73" priority="205">
      <formula>IF($A$63="",TRUE,FALSE)</formula>
    </cfRule>
  </conditionalFormatting>
  <conditionalFormatting sqref="A64:XFD64">
    <cfRule type="expression" dxfId="72" priority="207">
      <formula>IF($A$64="",TRUE,FALSE)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&amp;C&amp;A</oddFooter>
  </headerFooter>
  <ignoredErrors>
    <ignoredError sqref="B10:H10 B36:G37 B23:G23 B49:F49 B62:F62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4E70-5766-419A-A339-60583FF4A8BF}">
  <sheetPr>
    <pageSetUpPr fitToPage="1"/>
  </sheetPr>
  <dimension ref="A1:I14"/>
  <sheetViews>
    <sheetView zoomScaleNormal="100" zoomScaleSheetLayoutView="100" workbookViewId="0"/>
  </sheetViews>
  <sheetFormatPr defaultColWidth="9.140625" defaultRowHeight="14.25" x14ac:dyDescent="0.2"/>
  <cols>
    <col min="1" max="1" width="22.85546875" style="6" customWidth="1"/>
    <col min="2" max="2" width="17.140625" style="14" customWidth="1"/>
    <col min="3" max="3" width="1.7109375" style="197" customWidth="1"/>
    <col min="4" max="4" width="17.140625" style="14" customWidth="1"/>
    <col min="5" max="5" width="1.7109375" style="197" customWidth="1"/>
    <col min="6" max="6" width="17.140625" style="14" customWidth="1"/>
    <col min="7" max="7" width="1.7109375" style="197" customWidth="1"/>
    <col min="8" max="8" width="17.140625" style="14" customWidth="1"/>
    <col min="9" max="9" width="1.7109375" style="197" customWidth="1"/>
    <col min="10" max="10" width="10.140625" style="6" customWidth="1"/>
    <col min="11" max="16384" width="9.140625" style="6"/>
  </cols>
  <sheetData>
    <row r="1" spans="1:9" ht="15" x14ac:dyDescent="0.25">
      <c r="A1" s="88" t="s">
        <v>304</v>
      </c>
    </row>
    <row r="2" spans="1:9" s="84" customFormat="1" ht="15" customHeight="1" x14ac:dyDescent="0.2">
      <c r="A2" s="190"/>
      <c r="B2" s="201"/>
      <c r="C2" s="197"/>
      <c r="D2" s="201"/>
      <c r="E2" s="197"/>
      <c r="F2" s="201"/>
      <c r="G2" s="197"/>
      <c r="H2" s="201"/>
      <c r="I2" s="197"/>
    </row>
    <row r="3" spans="1:9" s="185" customFormat="1" ht="30" customHeight="1" x14ac:dyDescent="0.25">
      <c r="A3" s="81" t="s">
        <v>51</v>
      </c>
      <c r="B3" s="41" t="s">
        <v>259</v>
      </c>
      <c r="C3" s="36" t="s">
        <v>292</v>
      </c>
      <c r="D3" s="213" t="s">
        <v>261</v>
      </c>
      <c r="E3" s="215" t="s">
        <v>303</v>
      </c>
      <c r="F3" s="213" t="s">
        <v>192</v>
      </c>
      <c r="G3" s="215" t="s">
        <v>305</v>
      </c>
      <c r="H3" s="213" t="s">
        <v>194</v>
      </c>
      <c r="I3" s="216" t="s">
        <v>145</v>
      </c>
    </row>
    <row r="4" spans="1:9" x14ac:dyDescent="0.2">
      <c r="A4" s="6" t="s">
        <v>52</v>
      </c>
      <c r="B4" s="202">
        <v>0.06</v>
      </c>
      <c r="C4" s="35"/>
      <c r="D4" s="212" t="s">
        <v>122</v>
      </c>
      <c r="E4" s="210"/>
      <c r="F4" s="210">
        <v>0.6</v>
      </c>
      <c r="G4" s="210"/>
      <c r="H4" s="210">
        <v>0.5</v>
      </c>
      <c r="I4" s="6"/>
    </row>
    <row r="5" spans="1:9" x14ac:dyDescent="0.2">
      <c r="A5" s="6" t="s">
        <v>295</v>
      </c>
      <c r="B5" s="16">
        <v>0.2</v>
      </c>
      <c r="C5" s="199"/>
      <c r="D5" s="217" t="s">
        <v>122</v>
      </c>
      <c r="E5" s="211"/>
      <c r="F5" s="210">
        <v>0.4</v>
      </c>
      <c r="G5" s="210"/>
      <c r="H5" s="210">
        <v>0.5</v>
      </c>
      <c r="I5" s="6"/>
    </row>
    <row r="6" spans="1:9" x14ac:dyDescent="0.2">
      <c r="A6" s="49" t="s">
        <v>56</v>
      </c>
      <c r="B6" s="200">
        <v>0.12</v>
      </c>
      <c r="C6" s="152"/>
      <c r="D6" s="200" t="s">
        <v>122</v>
      </c>
      <c r="E6" s="214"/>
      <c r="F6" s="214">
        <v>0.53</v>
      </c>
      <c r="G6" s="214"/>
      <c r="H6" s="214">
        <v>0.44</v>
      </c>
      <c r="I6" s="49"/>
    </row>
    <row r="7" spans="1:9" x14ac:dyDescent="0.2">
      <c r="A7" s="6" t="s">
        <v>296</v>
      </c>
      <c r="B7" s="16">
        <v>0.17</v>
      </c>
      <c r="D7" s="210">
        <v>0.81</v>
      </c>
      <c r="E7" s="210"/>
      <c r="F7" s="210">
        <v>0.5</v>
      </c>
      <c r="G7" s="210"/>
      <c r="H7" s="210">
        <v>0.48</v>
      </c>
      <c r="I7" s="6"/>
    </row>
    <row r="8" spans="1:9" x14ac:dyDescent="0.2">
      <c r="A8" s="121" t="s">
        <v>197</v>
      </c>
      <c r="G8" s="199"/>
      <c r="H8" s="16"/>
    </row>
    <row r="9" spans="1:9" x14ac:dyDescent="0.2">
      <c r="A9" s="13" t="s">
        <v>73</v>
      </c>
      <c r="G9" s="199"/>
      <c r="H9" s="16"/>
    </row>
    <row r="10" spans="1:9" ht="15" x14ac:dyDescent="0.25">
      <c r="A10" s="13" t="s">
        <v>79</v>
      </c>
      <c r="B10" s="127"/>
      <c r="C10" s="198"/>
      <c r="D10" s="127"/>
      <c r="E10" s="198"/>
      <c r="F10" s="127"/>
      <c r="G10" s="198"/>
      <c r="I10" s="198"/>
    </row>
    <row r="11" spans="1:9" x14ac:dyDescent="0.2">
      <c r="B11" s="232"/>
      <c r="D11" s="212"/>
      <c r="F11" s="217"/>
      <c r="H11" s="217"/>
    </row>
    <row r="12" spans="1:9" x14ac:dyDescent="0.2">
      <c r="B12" s="232"/>
      <c r="D12" s="217"/>
      <c r="F12" s="217"/>
      <c r="H12" s="217"/>
    </row>
    <row r="13" spans="1:9" x14ac:dyDescent="0.2">
      <c r="B13" s="232"/>
      <c r="D13" s="16"/>
      <c r="F13" s="217"/>
      <c r="H13" s="217"/>
    </row>
    <row r="14" spans="1:9" x14ac:dyDescent="0.2">
      <c r="B14" s="232"/>
      <c r="D14" s="16"/>
      <c r="F14" s="217"/>
      <c r="H14" s="217"/>
    </row>
  </sheetData>
  <conditionalFormatting sqref="A8:K8 U8:XFD8">
    <cfRule type="expression" dxfId="12" priority="4">
      <formula>IF(#REF!="",TRUE,FALSE)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&amp;C&amp;A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EB79-17C6-4837-A1A9-9DB198703170}">
  <sheetPr codeName="Sheet33">
    <pageSetUpPr fitToPage="1"/>
  </sheetPr>
  <dimension ref="A1:B23"/>
  <sheetViews>
    <sheetView zoomScaleNormal="100" workbookViewId="0"/>
  </sheetViews>
  <sheetFormatPr defaultColWidth="9.140625" defaultRowHeight="14.25" x14ac:dyDescent="0.2"/>
  <cols>
    <col min="1" max="1" width="9.140625" style="7" customWidth="1"/>
    <col min="2" max="2" width="107.5703125" style="6" customWidth="1"/>
    <col min="3" max="16384" width="9.140625" style="6"/>
  </cols>
  <sheetData>
    <row r="1" spans="1:2" ht="15" x14ac:dyDescent="0.25">
      <c r="A1" s="11" t="s">
        <v>9</v>
      </c>
      <c r="B1" s="11" t="s">
        <v>10</v>
      </c>
    </row>
    <row r="2" spans="1:2" ht="15" x14ac:dyDescent="0.25">
      <c r="A2" s="10" t="s">
        <v>11</v>
      </c>
    </row>
    <row r="3" spans="1:2" x14ac:dyDescent="0.2">
      <c r="A3" s="8" t="s">
        <v>12</v>
      </c>
      <c r="B3" s="6" t="s">
        <v>13</v>
      </c>
    </row>
    <row r="4" spans="1:2" ht="15" x14ac:dyDescent="0.25">
      <c r="A4" s="10" t="s">
        <v>14</v>
      </c>
    </row>
    <row r="5" spans="1:2" x14ac:dyDescent="0.2">
      <c r="A5" s="8" t="s">
        <v>15</v>
      </c>
      <c r="B5" s="6" t="s">
        <v>16</v>
      </c>
    </row>
    <row r="6" spans="1:2" x14ac:dyDescent="0.2">
      <c r="A6" s="8" t="s">
        <v>17</v>
      </c>
      <c r="B6" s="6" t="s">
        <v>18</v>
      </c>
    </row>
    <row r="7" spans="1:2" ht="15" x14ac:dyDescent="0.25">
      <c r="A7" s="10" t="s">
        <v>19</v>
      </c>
    </row>
    <row r="8" spans="1:2" x14ac:dyDescent="0.2">
      <c r="A8" s="8" t="s">
        <v>20</v>
      </c>
      <c r="B8" s="6" t="s">
        <v>21</v>
      </c>
    </row>
    <row r="9" spans="1:2" x14ac:dyDescent="0.2">
      <c r="A9" s="8" t="s">
        <v>22</v>
      </c>
      <c r="B9" s="6" t="s">
        <v>23</v>
      </c>
    </row>
    <row r="10" spans="1:2" x14ac:dyDescent="0.2">
      <c r="A10" s="8" t="s">
        <v>24</v>
      </c>
      <c r="B10" s="6" t="s">
        <v>25</v>
      </c>
    </row>
    <row r="11" spans="1:2" s="9" customFormat="1" ht="15" x14ac:dyDescent="0.25">
      <c r="A11" s="10" t="s">
        <v>26</v>
      </c>
    </row>
    <row r="12" spans="1:2" x14ac:dyDescent="0.2">
      <c r="A12" s="8" t="s">
        <v>27</v>
      </c>
      <c r="B12" s="6" t="s">
        <v>28</v>
      </c>
    </row>
    <row r="13" spans="1:2" x14ac:dyDescent="0.2">
      <c r="A13" s="8" t="s">
        <v>29</v>
      </c>
      <c r="B13" s="6" t="s">
        <v>30</v>
      </c>
    </row>
    <row r="14" spans="1:2" s="9" customFormat="1" ht="15" x14ac:dyDescent="0.25">
      <c r="A14" s="10" t="s">
        <v>31</v>
      </c>
    </row>
    <row r="15" spans="1:2" x14ac:dyDescent="0.2">
      <c r="A15" s="8" t="s">
        <v>32</v>
      </c>
      <c r="B15" s="6" t="s">
        <v>33</v>
      </c>
    </row>
    <row r="16" spans="1:2" x14ac:dyDescent="0.2">
      <c r="A16" s="8" t="s">
        <v>34</v>
      </c>
      <c r="B16" s="6" t="s">
        <v>35</v>
      </c>
    </row>
    <row r="17" spans="1:2" s="9" customFormat="1" ht="15" x14ac:dyDescent="0.25">
      <c r="A17" s="10" t="s">
        <v>36</v>
      </c>
    </row>
    <row r="18" spans="1:2" x14ac:dyDescent="0.2">
      <c r="A18" s="8" t="s">
        <v>37</v>
      </c>
      <c r="B18" s="6" t="s">
        <v>38</v>
      </c>
    </row>
    <row r="19" spans="1:2" x14ac:dyDescent="0.2">
      <c r="A19" s="8" t="s">
        <v>39</v>
      </c>
      <c r="B19" s="6" t="s">
        <v>40</v>
      </c>
    </row>
    <row r="20" spans="1:2" x14ac:dyDescent="0.2">
      <c r="A20" s="8" t="s">
        <v>41</v>
      </c>
      <c r="B20" s="6" t="s">
        <v>42</v>
      </c>
    </row>
    <row r="21" spans="1:2" s="9" customFormat="1" ht="15" x14ac:dyDescent="0.25">
      <c r="A21" s="10" t="s">
        <v>43</v>
      </c>
    </row>
    <row r="22" spans="1:2" x14ac:dyDescent="0.2">
      <c r="A22" s="8" t="s">
        <v>44</v>
      </c>
      <c r="B22" s="7" t="s">
        <v>45</v>
      </c>
    </row>
    <row r="23" spans="1:2" x14ac:dyDescent="0.2">
      <c r="A23" s="8" t="s">
        <v>46</v>
      </c>
      <c r="B23" s="6" t="s">
        <v>47</v>
      </c>
    </row>
  </sheetData>
  <hyperlinks>
    <hyperlink ref="A3" location="'1.1'!A1" display="1.1" xr:uid="{ABE9256A-740C-479B-882A-D54A728EF21A}"/>
    <hyperlink ref="A5" location="'1.2'!A1" display="1.2" xr:uid="{2106E18B-1408-49CD-A14A-CCD785F8EE4E}"/>
    <hyperlink ref="A6" location="'1.3'!A1" display="1.3" xr:uid="{8085AEF8-C3AE-4DAA-87B2-B45032103222}"/>
    <hyperlink ref="A8" location="'1.4'!A1" display="1.4" xr:uid="{23EAF0A9-7F2C-446F-B414-CBFCFF1819B4}"/>
    <hyperlink ref="A9" location="'1.5'!A1" display="1.5" xr:uid="{EDFAA7D0-CD2B-4CC8-B1A0-33326BF48005}"/>
    <hyperlink ref="A10" location="'1.6'!A1" display="1.6" xr:uid="{2D7835C8-6F41-4E1B-B4FF-E3DBC97262F5}"/>
    <hyperlink ref="A12" location="'1.7'!A1" display="1.7" xr:uid="{C84BC50D-0B9C-4DE7-8831-20F136C04852}"/>
    <hyperlink ref="A13" location="'1.8'!A1" display="1.8" xr:uid="{548FD262-7D0F-4CA5-8652-47270801662B}"/>
    <hyperlink ref="A15" location="'1.9'!A1" display="1.9" xr:uid="{D1C571BA-84B3-4EB4-A27D-A7B67D7E4C36}"/>
    <hyperlink ref="A16" location="'1.10'!A1" display="1.10" xr:uid="{C1DF2019-7894-4D41-9203-04E76D3F1DC0}"/>
    <hyperlink ref="A18" location="'1.11'!A1" display="1.11" xr:uid="{0DCEB64F-FDD1-4F65-A811-96022F962581}"/>
    <hyperlink ref="A19" location="'1.12'!A1" display="1.12" xr:uid="{B15C4EF8-D0C2-40C1-965D-8027311D2C9B}"/>
    <hyperlink ref="A20" location="'1.13'!A1" display="1.13" xr:uid="{E1E2DD16-52F7-4562-98F1-46609EC63C3F}"/>
    <hyperlink ref="A22" location="'1.14'!A1" display="1.14" xr:uid="{F68E222A-4071-4FC7-8ACA-E9671C08EB02}"/>
    <hyperlink ref="A23" location="'1.15'!A1" display="1.15" xr:uid="{56BF1282-8B65-4648-9952-D9FD341F3CE2}"/>
  </hyperlinks>
  <pageMargins left="0.7" right="0.7" top="0.75" bottom="0.75" header="0.3" footer="0.3"/>
  <pageSetup paperSize="9" orientation="landscape" r:id="rId1"/>
  <ignoredErrors>
    <ignoredError sqref="A3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EF58-1FD5-43F0-83E9-C63D99DACD0A}">
  <sheetPr codeName="Sheet31"/>
  <dimension ref="A1:AC55"/>
  <sheetViews>
    <sheetView zoomScaleNormal="100" workbookViewId="0"/>
  </sheetViews>
  <sheetFormatPr defaultRowHeight="15" x14ac:dyDescent="0.25"/>
  <cols>
    <col min="1" max="1" width="22.7109375" customWidth="1"/>
    <col min="2" max="2" width="15.140625" customWidth="1"/>
    <col min="3" max="3" width="1.7109375" style="12" customWidth="1"/>
    <col min="4" max="4" width="17.5703125" customWidth="1"/>
    <col min="5" max="5" width="1.7109375" style="12" customWidth="1"/>
    <col min="6" max="6" width="28" customWidth="1"/>
    <col min="7" max="7" width="1.7109375" style="12" customWidth="1"/>
    <col min="8" max="8" width="17.42578125" customWidth="1"/>
    <col min="9" max="9" width="1.7109375" style="12" customWidth="1"/>
    <col min="10" max="10" width="9.5703125" customWidth="1"/>
    <col min="11" max="11" width="1.7109375" style="12" customWidth="1"/>
    <col min="12" max="12" width="14.28515625" customWidth="1"/>
    <col min="13" max="13" width="2.7109375" style="12" customWidth="1"/>
    <col min="14" max="14" width="19.42578125" customWidth="1"/>
    <col min="15" max="15" width="2.7109375" style="12" customWidth="1"/>
    <col min="16" max="16" width="29.42578125" customWidth="1"/>
    <col min="17" max="17" width="1.7109375" style="12" hidden="1" customWidth="1"/>
    <col min="18" max="18" width="6.140625" hidden="1" customWidth="1"/>
    <col min="19" max="19" width="2.7109375" customWidth="1"/>
    <col min="27" max="27" width="9.42578125" bestFit="1" customWidth="1"/>
    <col min="28" max="28" width="11.140625" customWidth="1"/>
  </cols>
  <sheetData>
    <row r="1" spans="1:29" s="6" customFormat="1" x14ac:dyDescent="0.25">
      <c r="A1" s="44" t="s">
        <v>48</v>
      </c>
      <c r="C1" s="14"/>
      <c r="E1" s="14"/>
      <c r="G1" s="14"/>
      <c r="I1" s="14"/>
      <c r="K1" s="14"/>
      <c r="M1" s="14"/>
      <c r="O1" s="14"/>
      <c r="Q1" s="14"/>
    </row>
    <row r="2" spans="1:29" s="6" customFormat="1" ht="14.25" x14ac:dyDescent="0.2">
      <c r="A2" s="7"/>
      <c r="C2" s="14"/>
      <c r="E2" s="14"/>
      <c r="G2" s="14"/>
      <c r="I2" s="14"/>
      <c r="K2" s="14"/>
      <c r="M2" s="14"/>
      <c r="O2" s="14"/>
      <c r="Q2" s="14"/>
    </row>
    <row r="3" spans="1:29" s="6" customFormat="1" ht="14.25" customHeight="1" x14ac:dyDescent="0.2">
      <c r="A3" s="43"/>
      <c r="B3" s="336" t="s">
        <v>49</v>
      </c>
      <c r="C3" s="336"/>
      <c r="D3" s="336"/>
      <c r="E3" s="336"/>
      <c r="F3" s="336"/>
      <c r="G3" s="336"/>
      <c r="H3" s="336"/>
      <c r="I3" s="336"/>
      <c r="J3" s="336"/>
      <c r="K3" s="55"/>
      <c r="L3" s="337" t="s">
        <v>50</v>
      </c>
      <c r="M3" s="337"/>
      <c r="N3" s="337"/>
      <c r="O3" s="337"/>
      <c r="P3" s="337"/>
      <c r="Q3" s="337"/>
      <c r="R3" s="337"/>
      <c r="S3" s="337"/>
    </row>
    <row r="4" spans="1:29" s="30" customFormat="1" ht="36" customHeight="1" x14ac:dyDescent="0.2">
      <c r="A4" s="49" t="s">
        <v>51</v>
      </c>
      <c r="B4" s="41" t="s">
        <v>52</v>
      </c>
      <c r="C4" s="40" t="s">
        <v>53</v>
      </c>
      <c r="D4" s="41" t="s">
        <v>54</v>
      </c>
      <c r="E4" s="40" t="s">
        <v>55</v>
      </c>
      <c r="F4" s="41" t="s">
        <v>56</v>
      </c>
      <c r="G4" s="40" t="s">
        <v>57</v>
      </c>
      <c r="H4" s="41" t="s">
        <v>58</v>
      </c>
      <c r="I4" s="40" t="s">
        <v>59</v>
      </c>
      <c r="J4" s="48" t="s">
        <v>60</v>
      </c>
      <c r="K4" s="47" t="s">
        <v>61</v>
      </c>
      <c r="L4" s="41" t="s">
        <v>62</v>
      </c>
      <c r="M4" s="40" t="s">
        <v>63</v>
      </c>
      <c r="N4" s="41" t="s">
        <v>64</v>
      </c>
      <c r="O4" s="40" t="s">
        <v>65</v>
      </c>
      <c r="P4" s="41" t="s">
        <v>66</v>
      </c>
      <c r="Q4" s="40" t="s">
        <v>67</v>
      </c>
      <c r="R4" s="41"/>
      <c r="S4" s="41"/>
    </row>
    <row r="5" spans="1:29" s="30" customFormat="1" ht="14.25" x14ac:dyDescent="0.2">
      <c r="A5" s="34">
        <v>2018</v>
      </c>
      <c r="B5" s="27">
        <v>139</v>
      </c>
      <c r="C5" s="27" t="s" cm="1">
        <v>68</v>
      </c>
      <c r="D5" s="27">
        <v>475</v>
      </c>
      <c r="E5" s="27" t="s" cm="1">
        <v>68</v>
      </c>
      <c r="F5" s="27">
        <v>99</v>
      </c>
      <c r="G5" s="27" t="s" cm="1">
        <v>68</v>
      </c>
      <c r="H5" s="27">
        <v>158</v>
      </c>
      <c r="I5" s="27" t="s" cm="1">
        <v>68</v>
      </c>
      <c r="J5" s="54">
        <v>871</v>
      </c>
      <c r="K5" s="45"/>
      <c r="L5" s="32">
        <v>0.19</v>
      </c>
      <c r="M5" s="32" t="s" cm="1">
        <v>68</v>
      </c>
      <c r="N5" s="31">
        <v>0.67</v>
      </c>
      <c r="O5" s="31" t="s" cm="1">
        <v>68</v>
      </c>
      <c r="P5" s="31">
        <v>0.14000000000000001</v>
      </c>
      <c r="Q5" s="31" t="s" cm="1">
        <v>68</v>
      </c>
      <c r="R5" s="46" t="s">
        <v>68</v>
      </c>
      <c r="S5" s="31" t="s">
        <v>68</v>
      </c>
    </row>
    <row r="6" spans="1:29" s="6" customFormat="1" ht="14.25" x14ac:dyDescent="0.2">
      <c r="A6" s="28">
        <v>2019</v>
      </c>
      <c r="B6" s="27">
        <v>150</v>
      </c>
      <c r="C6" s="27" t="s" cm="1">
        <v>68</v>
      </c>
      <c r="D6" s="27">
        <v>385</v>
      </c>
      <c r="E6" s="27" t="s" cm="1">
        <v>68</v>
      </c>
      <c r="F6" s="27">
        <v>86</v>
      </c>
      <c r="G6" s="27" t="s" cm="1">
        <v>68</v>
      </c>
      <c r="H6" s="27">
        <v>119</v>
      </c>
      <c r="I6" s="27" t="s" cm="1">
        <v>68</v>
      </c>
      <c r="J6" s="54">
        <v>740</v>
      </c>
      <c r="K6" s="45"/>
      <c r="L6" s="24">
        <v>0.24</v>
      </c>
      <c r="M6" s="24" t="s" cm="1">
        <v>68</v>
      </c>
      <c r="N6" s="24">
        <v>0.62</v>
      </c>
      <c r="O6" s="24" t="s" cm="1">
        <v>68</v>
      </c>
      <c r="P6" s="24">
        <v>0.14000000000000001</v>
      </c>
      <c r="Q6" s="24" t="s" cm="1">
        <v>68</v>
      </c>
      <c r="R6" s="24" t="s">
        <v>68</v>
      </c>
      <c r="S6" s="24" t="s">
        <v>68</v>
      </c>
      <c r="W6" s="30"/>
      <c r="X6" s="30"/>
      <c r="Y6" s="30"/>
      <c r="Z6" s="30"/>
      <c r="AA6" s="30"/>
      <c r="AB6" s="30"/>
      <c r="AC6" s="30"/>
    </row>
    <row r="7" spans="1:29" s="6" customFormat="1" ht="14.25" x14ac:dyDescent="0.2">
      <c r="A7" s="29">
        <v>2020</v>
      </c>
      <c r="B7" s="27">
        <v>119</v>
      </c>
      <c r="C7" s="27" t="s" cm="1">
        <v>68</v>
      </c>
      <c r="D7" s="27">
        <v>405</v>
      </c>
      <c r="E7" s="27" t="s" cm="1">
        <v>68</v>
      </c>
      <c r="F7" s="27">
        <v>87</v>
      </c>
      <c r="G7" s="27" t="s" cm="1">
        <v>68</v>
      </c>
      <c r="H7" s="27">
        <v>251</v>
      </c>
      <c r="I7" s="27" t="s" cm="1">
        <v>68</v>
      </c>
      <c r="J7" s="54">
        <v>862</v>
      </c>
      <c r="K7" s="45"/>
      <c r="L7" s="227">
        <v>0.19</v>
      </c>
      <c r="M7" s="227" t="s" cm="1">
        <v>68</v>
      </c>
      <c r="N7" s="227">
        <v>0.66</v>
      </c>
      <c r="O7" s="227" t="s" cm="1">
        <v>68</v>
      </c>
      <c r="P7" s="227">
        <v>0.14000000000000001</v>
      </c>
      <c r="Q7" s="24" t="s" cm="1">
        <v>68</v>
      </c>
      <c r="R7" s="24" t="s">
        <v>69</v>
      </c>
      <c r="S7" s="24" t="s">
        <v>69</v>
      </c>
      <c r="W7" s="30"/>
      <c r="X7" s="30"/>
      <c r="Y7" s="30"/>
      <c r="Z7" s="30"/>
      <c r="AA7" s="30"/>
      <c r="AB7" s="30"/>
      <c r="AC7" s="30"/>
    </row>
    <row r="8" spans="1:29" s="6" customFormat="1" ht="14.25" x14ac:dyDescent="0.2">
      <c r="A8" s="29">
        <v>2021</v>
      </c>
      <c r="B8" s="27">
        <v>166</v>
      </c>
      <c r="C8" s="27" t="s" cm="1">
        <v>68</v>
      </c>
      <c r="D8" s="27">
        <v>513</v>
      </c>
      <c r="E8" s="27" t="s" cm="1">
        <v>68</v>
      </c>
      <c r="F8" s="27">
        <v>118</v>
      </c>
      <c r="G8" s="27" t="s" cm="1">
        <v>68</v>
      </c>
      <c r="H8" s="27">
        <v>266</v>
      </c>
      <c r="I8" s="27" t="s" cm="1">
        <v>68</v>
      </c>
      <c r="J8" s="54">
        <v>1063</v>
      </c>
      <c r="K8" s="45"/>
      <c r="L8" s="227">
        <v>0.21</v>
      </c>
      <c r="M8" s="227" t="s" cm="1">
        <v>68</v>
      </c>
      <c r="N8" s="227">
        <v>0.64</v>
      </c>
      <c r="O8" s="227" t="s" cm="1">
        <v>68</v>
      </c>
      <c r="P8" s="227">
        <v>0.15</v>
      </c>
      <c r="Q8" s="24" t="s" cm="1">
        <v>68</v>
      </c>
      <c r="R8" s="24" t="s">
        <v>68</v>
      </c>
      <c r="S8" s="24" t="s">
        <v>68</v>
      </c>
      <c r="W8" s="30"/>
      <c r="X8" s="30"/>
      <c r="Y8" s="30"/>
      <c r="Z8" s="30"/>
      <c r="AA8" s="30"/>
      <c r="AB8" s="30"/>
      <c r="AC8" s="30"/>
    </row>
    <row r="9" spans="1:29" s="6" customFormat="1" ht="14.25" x14ac:dyDescent="0.2">
      <c r="A9" s="28">
        <v>2022</v>
      </c>
      <c r="B9" s="27">
        <v>173</v>
      </c>
      <c r="C9" s="27" t="s" cm="1">
        <v>68</v>
      </c>
      <c r="D9" s="27">
        <v>547</v>
      </c>
      <c r="E9" s="27" t="s" cm="1">
        <v>68</v>
      </c>
      <c r="F9" s="27">
        <v>181</v>
      </c>
      <c r="G9" s="27" t="s" cm="1">
        <v>70</v>
      </c>
      <c r="H9" s="27">
        <v>182</v>
      </c>
      <c r="I9" s="27" t="s" cm="1">
        <v>70</v>
      </c>
      <c r="J9" s="54">
        <v>1083</v>
      </c>
      <c r="K9" s="45" t="s">
        <v>70</v>
      </c>
      <c r="L9" s="227">
        <v>0.19</v>
      </c>
      <c r="M9" s="227" t="s" cm="1">
        <v>68</v>
      </c>
      <c r="N9" s="227">
        <v>0.61</v>
      </c>
      <c r="O9" s="227" t="s" cm="1">
        <v>68</v>
      </c>
      <c r="P9" s="227">
        <v>0.2</v>
      </c>
      <c r="Q9" s="24" t="s" cm="1">
        <v>68</v>
      </c>
      <c r="R9" s="24" t="s">
        <v>68</v>
      </c>
      <c r="S9" s="24" t="s">
        <v>68</v>
      </c>
      <c r="W9" s="30"/>
      <c r="X9" s="30"/>
      <c r="Y9" s="30"/>
      <c r="Z9" s="30"/>
      <c r="AA9" s="30"/>
      <c r="AB9" s="30"/>
      <c r="AC9" s="30"/>
    </row>
    <row r="10" spans="1:29" s="6" customFormat="1" x14ac:dyDescent="0.25">
      <c r="A10" s="254">
        <v>2023</v>
      </c>
      <c r="B10" s="253">
        <v>159</v>
      </c>
      <c r="C10" s="253" t="s" cm="1">
        <v>68</v>
      </c>
      <c r="D10" s="253">
        <v>612</v>
      </c>
      <c r="E10" s="253" t="s" cm="1">
        <v>68</v>
      </c>
      <c r="F10" s="253">
        <v>177</v>
      </c>
      <c r="G10" s="253" t="s" cm="1">
        <v>68</v>
      </c>
      <c r="H10" s="253">
        <v>192</v>
      </c>
      <c r="I10" s="253" t="s" cm="1">
        <v>68</v>
      </c>
      <c r="J10" s="261">
        <v>1140</v>
      </c>
      <c r="K10" s="262"/>
      <c r="L10" s="263">
        <v>0.17</v>
      </c>
      <c r="M10" s="263" t="s" cm="1">
        <v>68</v>
      </c>
      <c r="N10" s="263">
        <v>0.65</v>
      </c>
      <c r="O10" s="263" t="s" cm="1">
        <v>68</v>
      </c>
      <c r="P10" s="263">
        <v>0.19</v>
      </c>
      <c r="Q10" s="259" t="s" cm="1">
        <v>68</v>
      </c>
      <c r="R10" s="257" t="s">
        <v>69</v>
      </c>
      <c r="S10" s="257" t="s">
        <v>69</v>
      </c>
      <c r="W10" s="30"/>
      <c r="X10" s="30"/>
    </row>
    <row r="11" spans="1:29" s="6" customFormat="1" thickBot="1" x14ac:dyDescent="0.25">
      <c r="A11" s="53" t="s">
        <v>71</v>
      </c>
      <c r="B11" s="22">
        <v>-0.08</v>
      </c>
      <c r="C11" s="22"/>
      <c r="D11" s="22">
        <v>0.12</v>
      </c>
      <c r="E11" s="22"/>
      <c r="F11" s="22">
        <v>-0.02</v>
      </c>
      <c r="G11" s="22"/>
      <c r="H11" s="22" t="s">
        <v>72</v>
      </c>
      <c r="I11" s="22"/>
      <c r="J11" s="90" t="s">
        <v>308</v>
      </c>
      <c r="K11" s="51"/>
      <c r="L11" s="50" t="s">
        <v>72</v>
      </c>
      <c r="M11" s="50"/>
      <c r="N11" s="50" t="s">
        <v>72</v>
      </c>
      <c r="O11" s="50"/>
      <c r="P11" s="50" t="s">
        <v>72</v>
      </c>
      <c r="Q11" s="50"/>
      <c r="R11" s="19"/>
      <c r="S11" s="19"/>
      <c r="W11" s="30"/>
      <c r="X11" s="30"/>
    </row>
    <row r="12" spans="1:29" s="6" customFormat="1" thickTop="1" x14ac:dyDescent="0.2">
      <c r="A12" s="15" t="s">
        <v>73</v>
      </c>
      <c r="B12" s="18"/>
      <c r="C12" s="17"/>
      <c r="D12" s="18"/>
      <c r="E12" s="17"/>
      <c r="F12" s="18"/>
      <c r="G12" s="17"/>
      <c r="H12" s="17"/>
      <c r="I12" s="17"/>
      <c r="J12" s="18"/>
      <c r="K12" s="17"/>
      <c r="L12" s="16"/>
      <c r="M12" s="16"/>
      <c r="N12" s="16"/>
      <c r="O12" s="16"/>
      <c r="P12" s="16"/>
      <c r="Q12" s="16"/>
      <c r="R12" s="16"/>
      <c r="S12" s="16"/>
      <c r="W12" s="30"/>
      <c r="X12" s="30"/>
    </row>
    <row r="13" spans="1:29" s="6" customFormat="1" ht="14.25" x14ac:dyDescent="0.2">
      <c r="A13" s="15" t="s">
        <v>74</v>
      </c>
      <c r="B13" s="18"/>
      <c r="C13" s="17"/>
      <c r="D13" s="18"/>
      <c r="E13" s="17"/>
      <c r="F13" s="18"/>
      <c r="G13" s="17"/>
      <c r="H13" s="17"/>
      <c r="I13" s="17"/>
      <c r="J13" s="18"/>
      <c r="K13" s="17"/>
      <c r="L13" s="16"/>
      <c r="M13" s="16"/>
      <c r="N13" s="16"/>
      <c r="O13" s="16"/>
      <c r="P13" s="16"/>
      <c r="Q13" s="16"/>
      <c r="R13" s="16"/>
      <c r="S13" s="16"/>
    </row>
    <row r="14" spans="1:29" s="6" customFormat="1" ht="14.25" x14ac:dyDescent="0.2">
      <c r="A14" s="15" t="s">
        <v>75</v>
      </c>
      <c r="C14" s="14"/>
      <c r="E14" s="14"/>
      <c r="G14" s="14"/>
      <c r="I14" s="14"/>
      <c r="K14" s="14"/>
      <c r="M14" s="14"/>
      <c r="O14" s="14"/>
      <c r="Q14" s="14"/>
    </row>
    <row r="15" spans="1:29" s="6" customFormat="1" ht="14.25" x14ac:dyDescent="0.2">
      <c r="A15" s="15" t="s">
        <v>76</v>
      </c>
      <c r="C15" s="14"/>
      <c r="E15" s="14"/>
      <c r="G15" s="14"/>
      <c r="I15" s="14"/>
      <c r="K15" s="14"/>
      <c r="M15" s="14"/>
      <c r="O15" s="14"/>
      <c r="Q15" s="14"/>
    </row>
    <row r="16" spans="1:29" s="6" customFormat="1" ht="14.25" x14ac:dyDescent="0.2">
      <c r="A16" s="15" t="s">
        <v>77</v>
      </c>
      <c r="C16" s="14"/>
      <c r="E16" s="14"/>
      <c r="G16" s="14"/>
      <c r="I16" s="14"/>
      <c r="K16" s="14"/>
      <c r="M16" s="14"/>
      <c r="O16" s="14"/>
      <c r="Q16" s="14"/>
    </row>
    <row r="17" spans="1:25" s="6" customFormat="1" ht="14.25" x14ac:dyDescent="0.2">
      <c r="A17" s="15" t="s">
        <v>78</v>
      </c>
      <c r="C17" s="14"/>
      <c r="E17" s="14"/>
      <c r="G17" s="14"/>
      <c r="I17" s="14"/>
      <c r="K17" s="14"/>
      <c r="M17" s="14"/>
      <c r="O17" s="14"/>
      <c r="Q17" s="14"/>
    </row>
    <row r="18" spans="1:25" s="6" customFormat="1" ht="12.6" customHeight="1" x14ac:dyDescent="0.2">
      <c r="A18" s="13" t="s">
        <v>79</v>
      </c>
      <c r="C18" s="14"/>
      <c r="E18" s="14"/>
      <c r="G18" s="14"/>
      <c r="I18" s="14"/>
      <c r="K18" s="14"/>
      <c r="M18" s="14"/>
      <c r="O18" s="14"/>
      <c r="Q18" s="14"/>
    </row>
    <row r="21" spans="1:25" s="6" customFormat="1" x14ac:dyDescent="0.25">
      <c r="A21" s="44" t="s">
        <v>80</v>
      </c>
      <c r="C21" s="14"/>
      <c r="E21" s="14"/>
      <c r="G21" s="14"/>
      <c r="I21" s="14"/>
      <c r="K21" s="14"/>
      <c r="M21" s="14"/>
      <c r="O21" s="14"/>
      <c r="Q21" s="14"/>
    </row>
    <row r="22" spans="1:25" s="6" customFormat="1" ht="14.25" x14ac:dyDescent="0.2">
      <c r="A22" s="7"/>
      <c r="C22" s="14"/>
      <c r="E22" s="14"/>
      <c r="G22" s="14"/>
      <c r="I22" s="14"/>
      <c r="K22" s="14"/>
      <c r="M22" s="14"/>
      <c r="O22" s="14"/>
      <c r="Q22" s="14"/>
    </row>
    <row r="23" spans="1:25" s="6" customFormat="1" ht="14.25" customHeight="1" x14ac:dyDescent="0.2">
      <c r="A23" s="43"/>
      <c r="B23" s="336" t="s">
        <v>49</v>
      </c>
      <c r="C23" s="336"/>
      <c r="D23" s="336"/>
      <c r="E23" s="336"/>
      <c r="F23" s="336"/>
      <c r="G23" s="336"/>
      <c r="H23" s="336"/>
      <c r="I23" s="336"/>
      <c r="J23" s="336"/>
      <c r="K23" s="338"/>
      <c r="L23" s="337" t="s">
        <v>81</v>
      </c>
      <c r="M23" s="337"/>
      <c r="N23" s="337"/>
      <c r="O23" s="337"/>
      <c r="P23" s="337"/>
      <c r="Q23" s="337"/>
      <c r="R23" s="337"/>
      <c r="S23" s="337"/>
    </row>
    <row r="24" spans="1:25" s="30" customFormat="1" ht="16.5" x14ac:dyDescent="0.2">
      <c r="A24" s="49" t="s">
        <v>51</v>
      </c>
      <c r="B24" s="41" t="s">
        <v>82</v>
      </c>
      <c r="C24" s="40" t="s">
        <v>53</v>
      </c>
      <c r="D24" s="41" t="s">
        <v>83</v>
      </c>
      <c r="E24" s="40" t="s">
        <v>55</v>
      </c>
      <c r="F24" s="41" t="s">
        <v>84</v>
      </c>
      <c r="G24" s="40" t="s">
        <v>57</v>
      </c>
      <c r="H24" s="41" t="s">
        <v>85</v>
      </c>
      <c r="I24" s="40" t="s">
        <v>59</v>
      </c>
      <c r="J24" s="48" t="s">
        <v>60</v>
      </c>
      <c r="K24" s="47" t="s">
        <v>61</v>
      </c>
      <c r="L24" s="41" t="s">
        <v>86</v>
      </c>
      <c r="M24" s="40" t="s">
        <v>63</v>
      </c>
      <c r="N24" s="41" t="s">
        <v>87</v>
      </c>
      <c r="O24" s="40" t="s">
        <v>65</v>
      </c>
      <c r="P24" s="41" t="s">
        <v>88</v>
      </c>
      <c r="Q24" s="40" t="s">
        <v>67</v>
      </c>
      <c r="R24" s="41"/>
      <c r="S24" s="41"/>
    </row>
    <row r="25" spans="1:25" s="30" customFormat="1" ht="14.25" x14ac:dyDescent="0.2">
      <c r="A25" s="34">
        <v>2018</v>
      </c>
      <c r="B25" s="27">
        <v>151</v>
      </c>
      <c r="C25" s="27" t="s" cm="1">
        <v>68</v>
      </c>
      <c r="D25" s="27">
        <v>312</v>
      </c>
      <c r="E25" s="27" t="s" cm="1">
        <v>68</v>
      </c>
      <c r="F25" s="27">
        <v>174</v>
      </c>
      <c r="G25" s="27" t="s" cm="1">
        <v>70</v>
      </c>
      <c r="H25" s="27">
        <v>225</v>
      </c>
      <c r="I25" s="27" t="s" cm="1">
        <v>68</v>
      </c>
      <c r="J25" s="33">
        <v>871</v>
      </c>
      <c r="K25" s="45" t="s" cm="1">
        <v>68</v>
      </c>
      <c r="L25" s="241">
        <v>0.23</v>
      </c>
      <c r="M25" s="64" t="s">
        <v>113</v>
      </c>
      <c r="N25" s="242">
        <v>0.48</v>
      </c>
      <c r="O25" s="64" t="s">
        <v>113</v>
      </c>
      <c r="P25" s="242">
        <v>0.27</v>
      </c>
      <c r="Q25" s="242"/>
      <c r="R25" s="46" t="s">
        <v>68</v>
      </c>
      <c r="S25" s="64" t="s">
        <v>113</v>
      </c>
      <c r="T25" s="6"/>
      <c r="U25" s="6"/>
      <c r="V25" s="6"/>
      <c r="W25" s="6"/>
      <c r="X25" s="6"/>
      <c r="Y25" s="6"/>
    </row>
    <row r="26" spans="1:25" s="6" customFormat="1" ht="16.5" x14ac:dyDescent="0.2">
      <c r="A26" s="28">
        <v>2019</v>
      </c>
      <c r="B26" s="27">
        <v>125</v>
      </c>
      <c r="C26" s="27" t="s" cm="1">
        <v>68</v>
      </c>
      <c r="D26" s="27">
        <v>290</v>
      </c>
      <c r="E26" s="27" t="s" cm="1">
        <v>68</v>
      </c>
      <c r="F26" s="27">
        <v>149</v>
      </c>
      <c r="G26" s="27" t="s" cm="1">
        <v>68</v>
      </c>
      <c r="H26" s="27">
        <v>164</v>
      </c>
      <c r="I26" s="27" t="s" cm="1">
        <v>68</v>
      </c>
      <c r="J26" s="26">
        <v>740</v>
      </c>
      <c r="K26" s="45" t="s" cm="1">
        <v>68</v>
      </c>
      <c r="L26" s="227">
        <v>0.22</v>
      </c>
      <c r="M26" s="243">
        <v>5</v>
      </c>
      <c r="N26" s="227">
        <v>0.5</v>
      </c>
      <c r="O26" s="243">
        <v>5</v>
      </c>
      <c r="P26" s="227">
        <v>0.26</v>
      </c>
      <c r="Q26" s="227"/>
      <c r="R26" s="227" t="s">
        <v>68</v>
      </c>
      <c r="S26" s="243">
        <v>5</v>
      </c>
      <c r="T26" s="30"/>
      <c r="U26" s="30"/>
      <c r="V26" s="30"/>
      <c r="W26" s="30"/>
      <c r="X26" s="30"/>
      <c r="Y26" s="30"/>
    </row>
    <row r="27" spans="1:25" s="6" customFormat="1" ht="14.25" x14ac:dyDescent="0.2">
      <c r="A27" s="29">
        <v>2020</v>
      </c>
      <c r="B27" s="27">
        <v>61</v>
      </c>
      <c r="C27" s="27" t="s" cm="1">
        <v>68</v>
      </c>
      <c r="D27" s="27">
        <v>232</v>
      </c>
      <c r="E27" s="27" t="s" cm="1">
        <v>68</v>
      </c>
      <c r="F27" s="27">
        <v>130</v>
      </c>
      <c r="G27" s="27" t="s" cm="1">
        <v>68</v>
      </c>
      <c r="H27" s="27">
        <v>439</v>
      </c>
      <c r="I27" s="27" t="s" cm="1">
        <v>68</v>
      </c>
      <c r="J27" s="26">
        <v>862</v>
      </c>
      <c r="K27" s="45" t="s" cm="1">
        <v>68</v>
      </c>
      <c r="L27" s="24">
        <v>0.14000000000000001</v>
      </c>
      <c r="M27" s="239" t="s" cm="1">
        <v>68</v>
      </c>
      <c r="N27" s="24">
        <v>0.55000000000000004</v>
      </c>
      <c r="O27" s="239" t="s" cm="1">
        <v>68</v>
      </c>
      <c r="P27" s="24">
        <v>0.31</v>
      </c>
      <c r="Q27" s="24"/>
      <c r="R27" s="24" t="s">
        <v>89</v>
      </c>
      <c r="S27" s="239"/>
    </row>
    <row r="28" spans="1:25" s="6" customFormat="1" ht="14.25" x14ac:dyDescent="0.2">
      <c r="A28" s="29">
        <v>2021</v>
      </c>
      <c r="B28" s="27">
        <v>155</v>
      </c>
      <c r="C28" s="27" t="s" cm="1">
        <v>70</v>
      </c>
      <c r="D28" s="27">
        <v>314</v>
      </c>
      <c r="E28" s="27" t="s" cm="1">
        <v>70</v>
      </c>
      <c r="F28" s="27">
        <v>228</v>
      </c>
      <c r="G28" s="27" t="s" cm="1">
        <v>70</v>
      </c>
      <c r="H28" s="27">
        <v>366</v>
      </c>
      <c r="I28" s="27" t="s" cm="1">
        <v>70</v>
      </c>
      <c r="J28" s="26">
        <v>1063</v>
      </c>
      <c r="K28" s="45" t="s" cm="1">
        <v>68</v>
      </c>
      <c r="L28" s="24">
        <v>0.22</v>
      </c>
      <c r="M28" s="240" t="s" cm="1">
        <v>70</v>
      </c>
      <c r="N28" s="24">
        <v>0.45</v>
      </c>
      <c r="O28" s="240" t="s" cm="1">
        <v>70</v>
      </c>
      <c r="P28" s="24">
        <v>0.33</v>
      </c>
      <c r="Q28" s="24"/>
      <c r="R28" s="24" t="s">
        <v>68</v>
      </c>
      <c r="S28" s="239"/>
      <c r="T28" s="30"/>
      <c r="U28" s="30"/>
      <c r="V28" s="30"/>
      <c r="W28" s="30"/>
      <c r="X28" s="30"/>
      <c r="Y28" s="30"/>
    </row>
    <row r="29" spans="1:25" s="6" customFormat="1" ht="14.25" x14ac:dyDescent="0.2">
      <c r="A29" s="28">
        <v>2022</v>
      </c>
      <c r="B29" s="27">
        <v>174</v>
      </c>
      <c r="C29" s="27" t="s" cm="1">
        <v>68</v>
      </c>
      <c r="D29" s="27">
        <v>392</v>
      </c>
      <c r="E29" s="27" t="s" cm="1">
        <v>68</v>
      </c>
      <c r="F29" s="27">
        <v>266</v>
      </c>
      <c r="G29" s="27" t="s" cm="1">
        <v>70</v>
      </c>
      <c r="H29" s="27">
        <v>251</v>
      </c>
      <c r="I29" s="27" t="s" cm="1">
        <v>70</v>
      </c>
      <c r="J29" s="26">
        <v>1083</v>
      </c>
      <c r="K29" s="45" t="s" cm="1">
        <v>68</v>
      </c>
      <c r="L29" s="24">
        <v>0.21</v>
      </c>
      <c r="M29" s="240" t="s" cm="1">
        <v>70</v>
      </c>
      <c r="N29" s="24">
        <v>0.47</v>
      </c>
      <c r="O29" s="240" t="s" cm="1">
        <v>70</v>
      </c>
      <c r="P29" s="24">
        <v>0.32</v>
      </c>
      <c r="Q29" s="24"/>
      <c r="R29" s="24" t="s">
        <v>68</v>
      </c>
      <c r="S29" s="239"/>
    </row>
    <row r="30" spans="1:25" s="6" customFormat="1" x14ac:dyDescent="0.25">
      <c r="A30" s="254">
        <v>2023</v>
      </c>
      <c r="B30" s="253">
        <v>160</v>
      </c>
      <c r="C30" s="253" t="s" cm="1">
        <v>68</v>
      </c>
      <c r="D30" s="253">
        <v>446</v>
      </c>
      <c r="E30" s="253" t="s" cm="1">
        <v>68</v>
      </c>
      <c r="F30" s="253">
        <v>232</v>
      </c>
      <c r="G30" s="253" t="s" cm="1">
        <v>68</v>
      </c>
      <c r="H30" s="253">
        <v>302</v>
      </c>
      <c r="I30" s="253" t="s" cm="1">
        <v>68</v>
      </c>
      <c r="J30" s="269">
        <v>1140</v>
      </c>
      <c r="K30" s="262" t="s" cm="1">
        <v>68</v>
      </c>
      <c r="L30" s="259">
        <v>0.19</v>
      </c>
      <c r="M30" s="290" t="s" cm="1">
        <v>68</v>
      </c>
      <c r="N30" s="259">
        <v>0.53</v>
      </c>
      <c r="O30" s="290" t="s" cm="1">
        <v>68</v>
      </c>
      <c r="P30" s="259">
        <v>0.28000000000000003</v>
      </c>
      <c r="Q30" s="259"/>
      <c r="R30" s="257" t="s">
        <v>89</v>
      </c>
      <c r="S30" s="291"/>
      <c r="T30" s="30"/>
      <c r="U30" s="30"/>
      <c r="V30" s="30"/>
      <c r="W30" s="30"/>
      <c r="X30" s="30"/>
      <c r="Y30" s="30"/>
    </row>
    <row r="31" spans="1:25" s="6" customFormat="1" thickBot="1" x14ac:dyDescent="0.25">
      <c r="A31" s="23" t="s">
        <v>71</v>
      </c>
      <c r="B31" s="22">
        <v>-0.08</v>
      </c>
      <c r="C31" s="21"/>
      <c r="D31" s="22">
        <v>0.14000000000000001</v>
      </c>
      <c r="E31" s="21"/>
      <c r="F31" s="22">
        <v>-0.13</v>
      </c>
      <c r="G31" s="21"/>
      <c r="H31" s="21" t="s">
        <v>72</v>
      </c>
      <c r="I31" s="21"/>
      <c r="J31" s="244" t="s">
        <v>308</v>
      </c>
      <c r="K31" s="20"/>
      <c r="L31" s="19" t="s">
        <v>72</v>
      </c>
      <c r="M31" s="19"/>
      <c r="N31" s="19" t="s">
        <v>72</v>
      </c>
      <c r="O31" s="19"/>
      <c r="P31" s="19" t="s">
        <v>72</v>
      </c>
      <c r="Q31" s="19"/>
      <c r="R31" s="19"/>
      <c r="S31" s="19"/>
    </row>
    <row r="32" spans="1:25" s="6" customFormat="1" thickTop="1" x14ac:dyDescent="0.2">
      <c r="A32" s="15" t="s">
        <v>74</v>
      </c>
      <c r="B32" s="17"/>
      <c r="C32" s="17"/>
      <c r="D32" s="17"/>
      <c r="E32" s="17"/>
      <c r="F32" s="17"/>
      <c r="G32" s="17"/>
      <c r="H32" s="17"/>
      <c r="I32" s="17"/>
      <c r="J32" s="18"/>
      <c r="K32" s="17"/>
      <c r="L32" s="16"/>
      <c r="M32" s="16"/>
      <c r="N32" s="16"/>
      <c r="O32" s="16"/>
      <c r="P32" s="16"/>
      <c r="Q32" s="16"/>
      <c r="R32" s="16"/>
      <c r="S32" s="16"/>
    </row>
    <row r="33" spans="1:17" s="6" customFormat="1" ht="14.25" x14ac:dyDescent="0.2">
      <c r="A33" s="15" t="s">
        <v>90</v>
      </c>
      <c r="C33" s="14"/>
      <c r="E33" s="14"/>
      <c r="G33" s="14"/>
      <c r="I33" s="14"/>
      <c r="K33" s="14"/>
      <c r="M33" s="14"/>
      <c r="O33" s="14"/>
      <c r="Q33" s="14"/>
    </row>
    <row r="34" spans="1:17" s="6" customFormat="1" ht="14.25" x14ac:dyDescent="0.2">
      <c r="A34" s="15" t="s">
        <v>91</v>
      </c>
      <c r="C34" s="14"/>
      <c r="E34" s="14"/>
      <c r="G34" s="14"/>
      <c r="I34" s="14"/>
      <c r="K34" s="14"/>
      <c r="M34" s="14"/>
      <c r="O34" s="14"/>
      <c r="Q34" s="14"/>
    </row>
    <row r="35" spans="1:17" s="6" customFormat="1" ht="14.25" x14ac:dyDescent="0.2">
      <c r="A35" s="15" t="s">
        <v>92</v>
      </c>
      <c r="C35" s="14"/>
      <c r="E35" s="14"/>
      <c r="G35" s="14"/>
      <c r="I35" s="14"/>
      <c r="K35" s="14"/>
      <c r="M35" s="14"/>
      <c r="O35" s="14"/>
      <c r="Q35" s="14"/>
    </row>
    <row r="36" spans="1:17" s="6" customFormat="1" ht="14.25" x14ac:dyDescent="0.2">
      <c r="A36" s="15" t="s">
        <v>93</v>
      </c>
      <c r="C36" s="14"/>
      <c r="E36" s="14"/>
      <c r="G36" s="14"/>
      <c r="I36" s="14"/>
      <c r="K36" s="14"/>
      <c r="M36" s="14"/>
      <c r="O36" s="14"/>
      <c r="Q36" s="14"/>
    </row>
    <row r="37" spans="1:17" s="6" customFormat="1" ht="14.25" x14ac:dyDescent="0.2">
      <c r="A37" s="15" t="s">
        <v>94</v>
      </c>
      <c r="C37" s="14"/>
      <c r="E37" s="14"/>
      <c r="G37" s="14"/>
      <c r="I37" s="14"/>
      <c r="K37" s="14"/>
      <c r="M37" s="14"/>
      <c r="O37" s="14"/>
      <c r="Q37" s="14"/>
    </row>
    <row r="38" spans="1:17" s="6" customFormat="1" ht="14.25" x14ac:dyDescent="0.2">
      <c r="A38" s="13" t="s">
        <v>79</v>
      </c>
      <c r="C38" s="14"/>
      <c r="E38" s="14"/>
      <c r="G38" s="14"/>
      <c r="I38" s="14"/>
      <c r="K38" s="14"/>
      <c r="M38" s="14"/>
      <c r="O38" s="14"/>
      <c r="Q38" s="14"/>
    </row>
    <row r="41" spans="1:17" s="6" customFormat="1" x14ac:dyDescent="0.25">
      <c r="A41" s="44" t="s">
        <v>95</v>
      </c>
      <c r="C41" s="14"/>
      <c r="E41" s="14"/>
      <c r="G41" s="14"/>
      <c r="I41" s="14"/>
      <c r="K41" s="14"/>
      <c r="M41" s="14"/>
      <c r="O41" s="14"/>
      <c r="Q41" s="14"/>
    </row>
    <row r="42" spans="1:17" s="6" customFormat="1" ht="14.25" x14ac:dyDescent="0.2">
      <c r="A42" s="7"/>
      <c r="C42" s="14"/>
      <c r="E42" s="14"/>
      <c r="G42" s="14"/>
      <c r="I42" s="14"/>
      <c r="K42" s="14"/>
      <c r="M42" s="14"/>
      <c r="O42" s="14"/>
      <c r="Q42" s="14"/>
    </row>
    <row r="43" spans="1:17" s="6" customFormat="1" ht="30" customHeight="1" x14ac:dyDescent="0.2">
      <c r="A43" s="43"/>
      <c r="B43" s="336" t="s">
        <v>49</v>
      </c>
      <c r="C43" s="336"/>
      <c r="D43" s="336"/>
      <c r="E43" s="336"/>
      <c r="F43" s="336"/>
      <c r="G43" s="336"/>
      <c r="H43" s="336"/>
      <c r="I43" s="338"/>
      <c r="J43" s="339" t="s">
        <v>96</v>
      </c>
      <c r="K43" s="337"/>
      <c r="L43" s="337"/>
      <c r="M43" s="337"/>
      <c r="O43" s="14"/>
      <c r="Q43" s="14"/>
    </row>
    <row r="44" spans="1:17" s="30" customFormat="1" ht="16.5" x14ac:dyDescent="0.2">
      <c r="A44" s="42" t="s">
        <v>51</v>
      </c>
      <c r="B44" s="37" t="s">
        <v>97</v>
      </c>
      <c r="C44" s="36" t="s">
        <v>53</v>
      </c>
      <c r="D44" s="37" t="s">
        <v>98</v>
      </c>
      <c r="E44" s="36" t="s">
        <v>55</v>
      </c>
      <c r="F44" s="41" t="s">
        <v>99</v>
      </c>
      <c r="G44" s="40" t="s">
        <v>57</v>
      </c>
      <c r="H44" s="39" t="s">
        <v>60</v>
      </c>
      <c r="I44" s="38" t="s">
        <v>59</v>
      </c>
      <c r="J44" s="37" t="s">
        <v>100</v>
      </c>
      <c r="K44" s="36" t="s">
        <v>61</v>
      </c>
      <c r="L44" s="37" t="s">
        <v>101</v>
      </c>
      <c r="M44" s="36" t="s">
        <v>63</v>
      </c>
      <c r="N44" s="35" t="s">
        <v>102</v>
      </c>
      <c r="O44" s="35"/>
      <c r="Q44" s="27"/>
    </row>
    <row r="45" spans="1:17" s="30" customFormat="1" ht="14.25" x14ac:dyDescent="0.2">
      <c r="A45" s="34">
        <v>2018</v>
      </c>
      <c r="B45" s="27">
        <v>654</v>
      </c>
      <c r="C45" s="27" t="s" cm="1">
        <v>68</v>
      </c>
      <c r="D45" s="27">
        <v>159</v>
      </c>
      <c r="E45" s="27" t="s" cm="1">
        <v>68</v>
      </c>
      <c r="F45" s="27">
        <v>58</v>
      </c>
      <c r="G45" s="27" t="s" cm="1">
        <v>68</v>
      </c>
      <c r="H45" s="33">
        <v>871</v>
      </c>
      <c r="I45" s="25" t="s" cm="1">
        <v>68</v>
      </c>
      <c r="J45" s="32">
        <v>0.80442804428044279</v>
      </c>
      <c r="K45" s="32" t="s" cm="1">
        <v>70</v>
      </c>
      <c r="L45" s="31">
        <v>0.19557195571955718</v>
      </c>
      <c r="M45" s="31" t="s" cm="1">
        <v>70</v>
      </c>
      <c r="N45" s="24"/>
      <c r="O45" s="24"/>
      <c r="Q45" s="27"/>
    </row>
    <row r="46" spans="1:17" s="6" customFormat="1" ht="14.25" x14ac:dyDescent="0.2">
      <c r="A46" s="28">
        <v>2019</v>
      </c>
      <c r="B46" s="27">
        <v>548</v>
      </c>
      <c r="C46" s="27" t="s" cm="1">
        <v>68</v>
      </c>
      <c r="D46" s="27">
        <v>118</v>
      </c>
      <c r="E46" s="27" t="s" cm="1">
        <v>68</v>
      </c>
      <c r="F46" s="27">
        <v>74</v>
      </c>
      <c r="G46" s="27" t="s" cm="1">
        <v>68</v>
      </c>
      <c r="H46" s="26">
        <v>740</v>
      </c>
      <c r="I46" s="25" t="s" cm="1">
        <v>68</v>
      </c>
      <c r="J46" s="24">
        <v>0.82282282282282282</v>
      </c>
      <c r="K46" s="24" t="s" cm="1">
        <v>68</v>
      </c>
      <c r="L46" s="24">
        <v>0.17717717717717718</v>
      </c>
      <c r="M46" s="24" t="s" cm="1">
        <v>68</v>
      </c>
      <c r="N46" s="24"/>
      <c r="O46" s="24"/>
      <c r="Q46" s="14"/>
    </row>
    <row r="47" spans="1:17" s="6" customFormat="1" ht="14.25" x14ac:dyDescent="0.2">
      <c r="A47" s="29">
        <v>2020</v>
      </c>
      <c r="B47" s="27">
        <v>449</v>
      </c>
      <c r="C47" s="27" t="s" cm="1">
        <v>68</v>
      </c>
      <c r="D47" s="27">
        <v>102</v>
      </c>
      <c r="E47" s="27" t="s" cm="1">
        <v>68</v>
      </c>
      <c r="F47" s="27">
        <v>311</v>
      </c>
      <c r="G47" s="27" t="s" cm="1">
        <v>68</v>
      </c>
      <c r="H47" s="26">
        <v>862</v>
      </c>
      <c r="I47" s="25" t="s" cm="1">
        <v>68</v>
      </c>
      <c r="J47" s="24">
        <v>0.81488203266787662</v>
      </c>
      <c r="K47" s="24" t="s" cm="1">
        <v>68</v>
      </c>
      <c r="L47" s="24">
        <v>0.18511796733212341</v>
      </c>
      <c r="M47" s="24" t="s" cm="1">
        <v>68</v>
      </c>
      <c r="N47" s="24"/>
      <c r="O47" s="24"/>
      <c r="Q47" s="14"/>
    </row>
    <row r="48" spans="1:17" s="6" customFormat="1" ht="14.25" x14ac:dyDescent="0.2">
      <c r="A48" s="29">
        <v>2021</v>
      </c>
      <c r="B48" s="27">
        <v>720</v>
      </c>
      <c r="C48" s="27" t="s" cm="1">
        <v>70</v>
      </c>
      <c r="D48" s="27">
        <v>171</v>
      </c>
      <c r="E48" s="27" t="s" cm="1">
        <v>70</v>
      </c>
      <c r="F48" s="27">
        <v>172</v>
      </c>
      <c r="G48" s="27" t="s" cm="1">
        <v>70</v>
      </c>
      <c r="H48" s="26">
        <v>1063</v>
      </c>
      <c r="I48" s="25" t="s" cm="1">
        <v>68</v>
      </c>
      <c r="J48" s="24">
        <v>0.80808080808080807</v>
      </c>
      <c r="K48" s="24" t="s" cm="1">
        <v>70</v>
      </c>
      <c r="L48" s="24">
        <v>0.19191919191919191</v>
      </c>
      <c r="M48" s="24" t="s" cm="1">
        <v>70</v>
      </c>
      <c r="N48" s="24"/>
      <c r="O48" s="24"/>
      <c r="Q48" s="14"/>
    </row>
    <row r="49" spans="1:17" s="6" customFormat="1" ht="14.25" x14ac:dyDescent="0.2">
      <c r="A49" s="28">
        <v>2022</v>
      </c>
      <c r="B49" s="27">
        <v>823</v>
      </c>
      <c r="C49" s="27" t="s" cm="1">
        <v>68</v>
      </c>
      <c r="D49" s="27">
        <v>210</v>
      </c>
      <c r="E49" s="27" t="s" cm="1">
        <v>70</v>
      </c>
      <c r="F49" s="27">
        <v>50</v>
      </c>
      <c r="G49" s="27" t="s" cm="1">
        <v>70</v>
      </c>
      <c r="H49" s="26">
        <v>1083</v>
      </c>
      <c r="I49" s="25" t="s" cm="1">
        <v>68</v>
      </c>
      <c r="J49" s="24">
        <v>0.79670861568247819</v>
      </c>
      <c r="K49" s="24" t="s" cm="1">
        <v>70</v>
      </c>
      <c r="L49" s="24">
        <v>0.20329138431752178</v>
      </c>
      <c r="M49" s="24" t="s" cm="1">
        <v>70</v>
      </c>
      <c r="N49" s="24"/>
      <c r="O49" s="24"/>
      <c r="Q49" s="14"/>
    </row>
    <row r="50" spans="1:17" s="6" customFormat="1" x14ac:dyDescent="0.25">
      <c r="A50" s="254">
        <v>2023</v>
      </c>
      <c r="B50" s="253">
        <v>821</v>
      </c>
      <c r="C50" s="253" t="s" cm="1">
        <v>68</v>
      </c>
      <c r="D50" s="253">
        <v>227</v>
      </c>
      <c r="E50" s="253" t="s" cm="1">
        <v>68</v>
      </c>
      <c r="F50" s="253">
        <v>92</v>
      </c>
      <c r="G50" s="253" t="s" cm="1">
        <v>68</v>
      </c>
      <c r="H50" s="255">
        <v>1140</v>
      </c>
      <c r="I50" s="289" t="s" cm="1">
        <v>68</v>
      </c>
      <c r="J50" s="259">
        <v>0.78339694656488545</v>
      </c>
      <c r="K50" s="259" t="s" cm="1">
        <v>68</v>
      </c>
      <c r="L50" s="259">
        <v>0.21660305343511452</v>
      </c>
      <c r="M50" s="259" t="s" cm="1">
        <v>68</v>
      </c>
      <c r="N50" s="24"/>
      <c r="O50" s="24"/>
      <c r="Q50" s="14"/>
    </row>
    <row r="51" spans="1:17" s="6" customFormat="1" thickBot="1" x14ac:dyDescent="0.25">
      <c r="A51" s="23" t="s">
        <v>71</v>
      </c>
      <c r="B51" s="22">
        <v>0</v>
      </c>
      <c r="C51" s="21"/>
      <c r="D51" s="22">
        <v>0.08</v>
      </c>
      <c r="E51" s="21"/>
      <c r="F51" s="21" t="s">
        <v>72</v>
      </c>
      <c r="G51" s="21"/>
      <c r="H51" s="244" t="s">
        <v>308</v>
      </c>
      <c r="I51" s="20"/>
      <c r="J51" s="19" t="s">
        <v>72</v>
      </c>
      <c r="K51" s="19"/>
      <c r="L51" s="19" t="s">
        <v>72</v>
      </c>
      <c r="M51" s="19"/>
      <c r="O51" s="14"/>
      <c r="Q51" s="14"/>
    </row>
    <row r="52" spans="1:17" s="6" customFormat="1" thickTop="1" x14ac:dyDescent="0.2">
      <c r="A52" s="15" t="s">
        <v>74</v>
      </c>
      <c r="B52" s="17"/>
      <c r="C52" s="17"/>
      <c r="D52" s="17"/>
      <c r="E52" s="17"/>
      <c r="F52" s="17"/>
      <c r="G52" s="17"/>
      <c r="H52" s="18"/>
      <c r="I52" s="17"/>
      <c r="J52" s="16"/>
      <c r="K52" s="16"/>
      <c r="L52" s="16"/>
      <c r="M52" s="16"/>
      <c r="O52" s="14"/>
      <c r="Q52" s="14"/>
    </row>
    <row r="53" spans="1:17" s="6" customFormat="1" ht="14.25" x14ac:dyDescent="0.2">
      <c r="A53" s="15" t="s">
        <v>104</v>
      </c>
      <c r="C53" s="14"/>
      <c r="E53" s="14"/>
      <c r="G53" s="14"/>
      <c r="I53" s="14"/>
      <c r="K53" s="14"/>
      <c r="M53" s="14"/>
      <c r="O53" s="14"/>
      <c r="Q53" s="14"/>
    </row>
    <row r="54" spans="1:17" s="6" customFormat="1" ht="14.25" x14ac:dyDescent="0.2">
      <c r="A54" s="15" t="s">
        <v>105</v>
      </c>
      <c r="C54" s="14"/>
      <c r="E54" s="14"/>
      <c r="G54" s="14"/>
      <c r="I54" s="14"/>
      <c r="K54" s="14"/>
      <c r="M54" s="14"/>
      <c r="O54" s="14"/>
      <c r="Q54" s="14"/>
    </row>
    <row r="55" spans="1:17" x14ac:dyDescent="0.25">
      <c r="A55" s="13" t="s">
        <v>79</v>
      </c>
    </row>
  </sheetData>
  <mergeCells count="6">
    <mergeCell ref="B3:J3"/>
    <mergeCell ref="L3:S3"/>
    <mergeCell ref="B23:K23"/>
    <mergeCell ref="L23:S23"/>
    <mergeCell ref="B43:I43"/>
    <mergeCell ref="J43:M43"/>
  </mergeCells>
  <conditionalFormatting sqref="V17:XFD17 A17">
    <cfRule type="expression" dxfId="708" priority="14" stopIfTrue="1">
      <formula>IF(B17="",FALSE,TRUE)</formula>
    </cfRule>
  </conditionalFormatting>
  <conditionalFormatting sqref="L17 N17 B17:J17 P17">
    <cfRule type="expression" dxfId="707" priority="16" stopIfTrue="1">
      <formula>IF(D17="",FALSE,TRUE)</formula>
    </cfRule>
  </conditionalFormatting>
  <conditionalFormatting sqref="K17 M17 S17 O17">
    <cfRule type="expression" dxfId="706" priority="17" stopIfTrue="1">
      <formula>IF(N17="",FALSE,TRUE)</formula>
    </cfRule>
  </conditionalFormatting>
  <conditionalFormatting sqref="R17">
    <cfRule type="expression" dxfId="705" priority="18" stopIfTrue="1">
      <formula>IF(V17="",FALSE,TRUE)</formula>
    </cfRule>
  </conditionalFormatting>
  <conditionalFormatting sqref="Q17">
    <cfRule type="expression" dxfId="704" priority="19" stopIfTrue="1">
      <formula>IF(V17="",FALSE,TRUE)</formula>
    </cfRule>
  </conditionalFormatting>
  <conditionalFormatting sqref="A37">
    <cfRule type="expression" dxfId="703" priority="12" stopIfTrue="1">
      <formula>IF(B37="",FALSE,TRUE)</formula>
    </cfRule>
  </conditionalFormatting>
  <conditionalFormatting sqref="A37:XFD37">
    <cfRule type="expression" dxfId="702" priority="10">
      <formula>"if($B$43="""",TRUE,FALSE)"</formula>
    </cfRule>
  </conditionalFormatting>
  <conditionalFormatting sqref="A32:XFD32">
    <cfRule type="expression" dxfId="701" priority="5">
      <formula>IF($A$32="",TRUE,FALSE)</formula>
    </cfRule>
  </conditionalFormatting>
  <conditionalFormatting sqref="A13:XFD13">
    <cfRule type="expression" dxfId="700" priority="37">
      <formula>IF($A$13="",TRUE,FALSE)</formula>
    </cfRule>
  </conditionalFormatting>
  <conditionalFormatting sqref="A52:XFD52">
    <cfRule type="expression" dxfId="699" priority="39">
      <formula>IF($A$52="",TRUE,FALSE)</formula>
    </cfRule>
  </conditionalFormatting>
  <pageMargins left="0.7" right="0.7" top="0.75" bottom="0.75" header="0.3" footer="0.3"/>
  <pageSetup paperSize="9" scale="48" orientation="portrait" r:id="rId1"/>
  <colBreaks count="1" manualBreakCount="1">
    <brk id="19" max="1048575" man="1"/>
  </colBreaks>
  <ignoredErrors>
    <ignoredError sqref="J31" numberStoredAsText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4171-3DCF-4829-B8BD-F24DC2FB99A2}">
  <sheetPr codeName="Sheet36"/>
  <dimension ref="A1:AC54"/>
  <sheetViews>
    <sheetView zoomScaleNormal="100" workbookViewId="0"/>
  </sheetViews>
  <sheetFormatPr defaultRowHeight="15" x14ac:dyDescent="0.25"/>
  <cols>
    <col min="1" max="1" width="22.7109375" customWidth="1"/>
    <col min="2" max="2" width="14.28515625" customWidth="1"/>
    <col min="3" max="3" width="1.7109375" style="56" customWidth="1"/>
    <col min="4" max="4" width="14.28515625" customWidth="1"/>
    <col min="5" max="5" width="1.7109375" style="56" customWidth="1"/>
    <col min="6" max="6" width="14.28515625" customWidth="1"/>
    <col min="7" max="7" width="1.7109375" style="56" customWidth="1"/>
    <col min="8" max="8" width="14.28515625" customWidth="1"/>
    <col min="9" max="9" width="1.7109375" style="56" customWidth="1"/>
    <col min="10" max="10" width="14.28515625" customWidth="1"/>
    <col min="11" max="11" width="1.7109375" style="56" customWidth="1"/>
    <col min="12" max="12" width="14.28515625" customWidth="1"/>
    <col min="13" max="13" width="1.7109375" style="56" customWidth="1"/>
    <col min="14" max="14" width="14.28515625" customWidth="1"/>
    <col min="15" max="15" width="1.7109375" style="56" customWidth="1"/>
    <col min="16" max="16" width="14.28515625" customWidth="1"/>
    <col min="17" max="17" width="1.7109375" hidden="1" customWidth="1"/>
    <col min="18" max="18" width="1.7109375" style="56" hidden="1" customWidth="1"/>
    <col min="19" max="19" width="2.7109375" style="56" customWidth="1"/>
    <col min="27" max="27" width="9.42578125" bestFit="1" customWidth="1"/>
    <col min="28" max="28" width="11.140625" customWidth="1"/>
  </cols>
  <sheetData>
    <row r="1" spans="1:29" s="6" customFormat="1" x14ac:dyDescent="0.25">
      <c r="A1" s="44" t="s">
        <v>106</v>
      </c>
      <c r="C1" s="7"/>
      <c r="E1" s="7"/>
      <c r="G1" s="7"/>
      <c r="I1" s="7"/>
      <c r="K1" s="7"/>
      <c r="M1" s="7"/>
      <c r="O1" s="7"/>
      <c r="R1" s="7"/>
      <c r="S1" s="7"/>
    </row>
    <row r="2" spans="1:29" s="6" customFormat="1" ht="14.25" x14ac:dyDescent="0.2">
      <c r="A2" s="7"/>
      <c r="C2" s="7"/>
      <c r="E2" s="7"/>
      <c r="G2" s="7"/>
      <c r="I2" s="7"/>
      <c r="K2" s="7"/>
      <c r="M2" s="7"/>
      <c r="O2" s="7"/>
      <c r="R2" s="7"/>
      <c r="S2" s="7"/>
    </row>
    <row r="3" spans="1:29" s="6" customFormat="1" ht="14.25" customHeight="1" x14ac:dyDescent="0.2">
      <c r="A3" s="43"/>
      <c r="B3" s="336" t="s">
        <v>107</v>
      </c>
      <c r="C3" s="336"/>
      <c r="D3" s="336"/>
      <c r="E3" s="336"/>
      <c r="F3" s="336"/>
      <c r="G3" s="336"/>
      <c r="H3" s="336"/>
      <c r="I3" s="336"/>
      <c r="J3" s="336"/>
      <c r="K3" s="75"/>
      <c r="L3" s="337" t="s">
        <v>108</v>
      </c>
      <c r="M3" s="337"/>
      <c r="N3" s="337"/>
      <c r="O3" s="337"/>
      <c r="P3" s="337"/>
      <c r="Q3" s="337"/>
      <c r="R3" s="337"/>
      <c r="S3" s="337"/>
    </row>
    <row r="4" spans="1:29" s="30" customFormat="1" ht="36" customHeight="1" x14ac:dyDescent="0.2">
      <c r="A4" s="49" t="s">
        <v>51</v>
      </c>
      <c r="B4" s="41" t="s">
        <v>52</v>
      </c>
      <c r="C4" s="68" t="s">
        <v>53</v>
      </c>
      <c r="D4" s="41" t="s">
        <v>54</v>
      </c>
      <c r="E4" s="68" t="s">
        <v>55</v>
      </c>
      <c r="F4" s="41" t="s">
        <v>56</v>
      </c>
      <c r="G4" s="68" t="s">
        <v>57</v>
      </c>
      <c r="H4" s="41" t="s">
        <v>58</v>
      </c>
      <c r="I4" s="68" t="s">
        <v>59</v>
      </c>
      <c r="J4" s="48" t="s">
        <v>60</v>
      </c>
      <c r="K4" s="74" t="s">
        <v>61</v>
      </c>
      <c r="L4" s="41" t="s">
        <v>62</v>
      </c>
      <c r="M4" s="68" t="s">
        <v>63</v>
      </c>
      <c r="N4" s="41" t="s">
        <v>64</v>
      </c>
      <c r="O4" s="68" t="s">
        <v>65</v>
      </c>
      <c r="P4" s="41" t="s">
        <v>66</v>
      </c>
      <c r="Q4" s="40" t="s">
        <v>67</v>
      </c>
      <c r="R4" s="73"/>
      <c r="S4" s="73"/>
    </row>
    <row r="5" spans="1:29" s="30" customFormat="1" ht="14.25" x14ac:dyDescent="0.2">
      <c r="A5" s="34">
        <v>2018</v>
      </c>
      <c r="B5" s="27">
        <v>25</v>
      </c>
      <c r="C5" s="27" t="s" cm="1">
        <v>68</v>
      </c>
      <c r="D5" s="27">
        <v>127</v>
      </c>
      <c r="E5" s="28" t="s" cm="1">
        <v>68</v>
      </c>
      <c r="F5" s="27">
        <v>16</v>
      </c>
      <c r="G5" s="28" t="s" cm="1">
        <v>68</v>
      </c>
      <c r="H5" s="27">
        <v>0</v>
      </c>
      <c r="I5" s="28" t="s" cm="1">
        <v>68</v>
      </c>
      <c r="J5" s="54">
        <v>168</v>
      </c>
      <c r="K5" s="72" t="s" cm="1">
        <v>68</v>
      </c>
      <c r="L5" s="246">
        <v>0.15</v>
      </c>
      <c r="M5" s="247" t="s" cm="1">
        <v>68</v>
      </c>
      <c r="N5" s="248">
        <v>0.76</v>
      </c>
      <c r="O5" s="249" t="s" cm="1">
        <v>68</v>
      </c>
      <c r="P5" s="248">
        <v>0.1</v>
      </c>
      <c r="Q5" s="230" t="s" cm="1">
        <v>68</v>
      </c>
      <c r="R5" s="231" t="s">
        <v>69</v>
      </c>
      <c r="S5" s="230" t="s">
        <v>69</v>
      </c>
    </row>
    <row r="6" spans="1:29" s="6" customFormat="1" ht="14.25" x14ac:dyDescent="0.2">
      <c r="A6" s="28">
        <v>2019</v>
      </c>
      <c r="B6" s="27">
        <v>25</v>
      </c>
      <c r="C6" s="28" t="s" cm="1">
        <v>68</v>
      </c>
      <c r="D6" s="27">
        <v>107</v>
      </c>
      <c r="E6" s="28" t="s" cm="1">
        <v>68</v>
      </c>
      <c r="F6" s="27">
        <v>12</v>
      </c>
      <c r="G6" s="28" t="s" cm="1">
        <v>68</v>
      </c>
      <c r="H6" s="27">
        <v>0</v>
      </c>
      <c r="I6" s="28" t="s" cm="1">
        <v>68</v>
      </c>
      <c r="J6" s="54">
        <v>144</v>
      </c>
      <c r="K6" s="72" t="s" cm="1">
        <v>68</v>
      </c>
      <c r="L6" s="227">
        <v>0.17</v>
      </c>
      <c r="M6" s="245" t="s" cm="1">
        <v>68</v>
      </c>
      <c r="N6" s="227">
        <v>0.74</v>
      </c>
      <c r="O6" s="245" t="s" cm="1">
        <v>68</v>
      </c>
      <c r="P6" s="227">
        <v>0.08</v>
      </c>
      <c r="Q6" s="62" t="s" cm="1">
        <v>68</v>
      </c>
      <c r="R6" s="62" t="s">
        <v>69</v>
      </c>
      <c r="S6" s="62" t="s">
        <v>69</v>
      </c>
      <c r="W6" s="30"/>
      <c r="X6" s="30"/>
      <c r="Y6" s="30"/>
      <c r="Z6" s="30"/>
      <c r="AA6" s="30"/>
      <c r="AB6" s="30"/>
      <c r="AC6" s="30"/>
    </row>
    <row r="7" spans="1:29" s="6" customFormat="1" ht="14.25" x14ac:dyDescent="0.2">
      <c r="A7" s="29">
        <v>2020</v>
      </c>
      <c r="B7" s="27">
        <v>15</v>
      </c>
      <c r="C7" s="28" t="s" cm="1">
        <v>68</v>
      </c>
      <c r="D7" s="27">
        <v>133</v>
      </c>
      <c r="E7" s="28" t="s" cm="1">
        <v>68</v>
      </c>
      <c r="F7" s="27">
        <v>20</v>
      </c>
      <c r="G7" s="28" t="s" cm="1">
        <v>68</v>
      </c>
      <c r="H7" s="27">
        <v>0</v>
      </c>
      <c r="I7" s="28" t="s" cm="1">
        <v>68</v>
      </c>
      <c r="J7" s="54">
        <v>168</v>
      </c>
      <c r="K7" s="72" t="s" cm="1">
        <v>68</v>
      </c>
      <c r="L7" s="227">
        <v>0.09</v>
      </c>
      <c r="M7" s="245" t="s" cm="1">
        <v>68</v>
      </c>
      <c r="N7" s="227">
        <v>0.79</v>
      </c>
      <c r="O7" s="245" t="s" cm="1">
        <v>68</v>
      </c>
      <c r="P7" s="227">
        <v>0.12</v>
      </c>
      <c r="Q7" s="62" t="s" cm="1">
        <v>68</v>
      </c>
      <c r="R7" s="62" t="s">
        <v>68</v>
      </c>
      <c r="S7" s="62" t="s">
        <v>68</v>
      </c>
      <c r="W7" s="30"/>
      <c r="X7" s="30"/>
      <c r="Y7" s="30"/>
      <c r="Z7" s="30"/>
      <c r="AA7" s="30"/>
      <c r="AB7" s="30"/>
      <c r="AC7" s="30"/>
    </row>
    <row r="8" spans="1:29" s="6" customFormat="1" ht="14.25" x14ac:dyDescent="0.2">
      <c r="A8" s="29">
        <v>2021</v>
      </c>
      <c r="B8" s="27">
        <v>22</v>
      </c>
      <c r="C8" s="28" t="s" cm="1">
        <v>68</v>
      </c>
      <c r="D8" s="27">
        <v>127</v>
      </c>
      <c r="E8" s="28" t="s" cm="1">
        <v>68</v>
      </c>
      <c r="F8" s="27">
        <v>11</v>
      </c>
      <c r="G8" s="28" t="s" cm="1">
        <v>68</v>
      </c>
      <c r="H8" s="27">
        <v>0</v>
      </c>
      <c r="I8" s="28" t="s" cm="1">
        <v>68</v>
      </c>
      <c r="J8" s="54">
        <v>160</v>
      </c>
      <c r="K8" s="72" t="s" cm="1">
        <v>68</v>
      </c>
      <c r="L8" s="227">
        <v>0.14000000000000001</v>
      </c>
      <c r="M8" s="245" t="s" cm="1">
        <v>68</v>
      </c>
      <c r="N8" s="227">
        <v>0.79</v>
      </c>
      <c r="O8" s="245" t="s" cm="1">
        <v>68</v>
      </c>
      <c r="P8" s="227">
        <v>7.0000000000000007E-2</v>
      </c>
      <c r="Q8" s="62" t="s" cm="1">
        <v>68</v>
      </c>
      <c r="R8" s="62" t="s">
        <v>68</v>
      </c>
      <c r="S8" s="62" t="s">
        <v>68</v>
      </c>
      <c r="W8" s="30"/>
      <c r="X8" s="30"/>
      <c r="Y8" s="30"/>
      <c r="Z8" s="30"/>
      <c r="AA8" s="30"/>
      <c r="AB8" s="30"/>
      <c r="AC8" s="30"/>
    </row>
    <row r="9" spans="1:29" s="6" customFormat="1" ht="14.25" x14ac:dyDescent="0.2">
      <c r="A9" s="28">
        <v>2022</v>
      </c>
      <c r="B9" s="27">
        <v>33</v>
      </c>
      <c r="C9" s="28" t="s" cm="1">
        <v>68</v>
      </c>
      <c r="D9" s="27">
        <v>146</v>
      </c>
      <c r="E9" s="28" t="s" cm="1">
        <v>68</v>
      </c>
      <c r="F9" s="27">
        <v>35</v>
      </c>
      <c r="G9" s="28" t="s" cm="1">
        <v>68</v>
      </c>
      <c r="H9" s="27">
        <v>0</v>
      </c>
      <c r="I9" s="28" t="s" cm="1">
        <v>68</v>
      </c>
      <c r="J9" s="54">
        <v>214</v>
      </c>
      <c r="K9" s="72" t="s" cm="1">
        <v>68</v>
      </c>
      <c r="L9" s="227">
        <v>0.15</v>
      </c>
      <c r="M9" s="245" t="s" cm="1">
        <v>68</v>
      </c>
      <c r="N9" s="227">
        <v>0.68</v>
      </c>
      <c r="O9" s="245" t="s" cm="1">
        <v>68</v>
      </c>
      <c r="P9" s="227">
        <v>0.16</v>
      </c>
      <c r="Q9" s="62" t="s" cm="1">
        <v>68</v>
      </c>
      <c r="R9" s="62" t="s">
        <v>69</v>
      </c>
      <c r="S9" s="62" t="s">
        <v>69</v>
      </c>
      <c r="W9" s="30"/>
      <c r="X9" s="30"/>
      <c r="Y9" s="30"/>
      <c r="Z9" s="30"/>
      <c r="AA9" s="30"/>
      <c r="AB9" s="30"/>
      <c r="AC9" s="30"/>
    </row>
    <row r="10" spans="1:29" s="6" customFormat="1" x14ac:dyDescent="0.25">
      <c r="A10" s="254">
        <v>2023</v>
      </c>
      <c r="B10" s="253">
        <v>22</v>
      </c>
      <c r="C10" s="254" t="s" cm="1">
        <v>68</v>
      </c>
      <c r="D10" s="253">
        <v>139</v>
      </c>
      <c r="E10" s="254" t="s" cm="1">
        <v>68</v>
      </c>
      <c r="F10" s="253">
        <v>13</v>
      </c>
      <c r="G10" s="254" t="s" cm="1">
        <v>68</v>
      </c>
      <c r="H10" s="253">
        <v>0</v>
      </c>
      <c r="I10" s="254" t="s" cm="1">
        <v>68</v>
      </c>
      <c r="J10" s="261">
        <v>174</v>
      </c>
      <c r="K10" s="266" t="s" cm="1">
        <v>68</v>
      </c>
      <c r="L10" s="259">
        <v>0.13</v>
      </c>
      <c r="M10" s="267" t="s" cm="1">
        <v>68</v>
      </c>
      <c r="N10" s="259">
        <v>0.8</v>
      </c>
      <c r="O10" s="267" t="s" cm="1">
        <v>68</v>
      </c>
      <c r="P10" s="259">
        <v>7.0000000000000007E-2</v>
      </c>
      <c r="Q10" s="267" t="s" cm="1">
        <v>68</v>
      </c>
      <c r="R10" s="288" t="s">
        <v>68</v>
      </c>
      <c r="S10" s="288" t="s">
        <v>68</v>
      </c>
      <c r="W10" s="30"/>
      <c r="X10" s="30"/>
    </row>
    <row r="11" spans="1:29" s="6" customFormat="1" thickBot="1" x14ac:dyDescent="0.25">
      <c r="A11" s="53" t="s">
        <v>71</v>
      </c>
      <c r="B11" s="22">
        <v>-0.33</v>
      </c>
      <c r="C11" s="71"/>
      <c r="D11" s="22">
        <v>-0.05</v>
      </c>
      <c r="E11" s="71"/>
      <c r="F11" s="22">
        <v>-0.63</v>
      </c>
      <c r="G11" s="71"/>
      <c r="H11" s="22" t="s">
        <v>72</v>
      </c>
      <c r="I11" s="71"/>
      <c r="J11" s="52">
        <v>-0.19</v>
      </c>
      <c r="K11" s="70"/>
      <c r="L11" s="50" t="s">
        <v>72</v>
      </c>
      <c r="M11" s="69"/>
      <c r="N11" s="50" t="s">
        <v>72</v>
      </c>
      <c r="O11" s="69"/>
      <c r="P11" s="50" t="s">
        <v>72</v>
      </c>
      <c r="Q11" s="50"/>
      <c r="R11" s="59"/>
      <c r="S11" s="59"/>
      <c r="W11" s="30"/>
      <c r="X11" s="30"/>
    </row>
    <row r="12" spans="1:29" s="6" customFormat="1" thickTop="1" x14ac:dyDescent="0.2">
      <c r="A12" s="15" t="s">
        <v>73</v>
      </c>
      <c r="B12" s="18"/>
      <c r="C12" s="58"/>
      <c r="D12" s="18"/>
      <c r="E12" s="58"/>
      <c r="F12" s="18"/>
      <c r="G12" s="58"/>
      <c r="H12" s="17"/>
      <c r="I12" s="58"/>
      <c r="J12" s="18"/>
      <c r="K12" s="58"/>
      <c r="L12" s="16"/>
      <c r="M12" s="57"/>
      <c r="N12" s="16"/>
      <c r="O12" s="57"/>
      <c r="P12" s="16"/>
      <c r="Q12" s="16"/>
      <c r="R12" s="57"/>
      <c r="S12" s="57"/>
      <c r="W12" s="30"/>
      <c r="X12" s="30"/>
    </row>
    <row r="13" spans="1:29" s="6" customFormat="1" ht="14.25" x14ac:dyDescent="0.2">
      <c r="A13" s="15" t="s">
        <v>75</v>
      </c>
      <c r="C13" s="7"/>
      <c r="E13" s="7"/>
      <c r="G13" s="7"/>
      <c r="I13" s="7"/>
      <c r="K13" s="7"/>
      <c r="M13" s="7"/>
      <c r="O13" s="7"/>
      <c r="R13" s="7"/>
      <c r="S13" s="7"/>
    </row>
    <row r="14" spans="1:29" s="6" customFormat="1" ht="14.25" x14ac:dyDescent="0.2">
      <c r="A14" s="15" t="s">
        <v>76</v>
      </c>
      <c r="C14" s="7"/>
      <c r="E14" s="7"/>
      <c r="G14" s="7"/>
      <c r="I14" s="7"/>
      <c r="K14" s="7"/>
      <c r="M14" s="7"/>
      <c r="O14" s="7"/>
      <c r="R14" s="7"/>
      <c r="S14" s="7"/>
    </row>
    <row r="15" spans="1:29" s="6" customFormat="1" ht="14.25" x14ac:dyDescent="0.2">
      <c r="A15" s="15" t="s">
        <v>109</v>
      </c>
      <c r="C15" s="7"/>
      <c r="E15" s="7"/>
      <c r="G15" s="7"/>
      <c r="I15" s="7"/>
      <c r="K15" s="7"/>
      <c r="M15" s="7"/>
      <c r="O15" s="7"/>
      <c r="R15" s="7"/>
      <c r="S15" s="7"/>
    </row>
    <row r="16" spans="1:29" s="6" customFormat="1" ht="14.25" x14ac:dyDescent="0.2">
      <c r="A16" s="15" t="s">
        <v>78</v>
      </c>
      <c r="C16" s="7"/>
      <c r="E16" s="7"/>
      <c r="G16" s="7"/>
      <c r="I16" s="7"/>
      <c r="K16" s="7"/>
      <c r="M16" s="7"/>
      <c r="O16" s="7"/>
      <c r="R16" s="7"/>
      <c r="S16" s="7"/>
    </row>
    <row r="17" spans="1:21" s="6" customFormat="1" ht="12.6" customHeight="1" x14ac:dyDescent="0.2">
      <c r="A17" s="13" t="s">
        <v>79</v>
      </c>
      <c r="C17" s="7"/>
      <c r="E17" s="7"/>
      <c r="G17" s="7"/>
      <c r="I17" s="7"/>
      <c r="K17" s="7"/>
      <c r="M17" s="7"/>
      <c r="O17" s="7"/>
      <c r="R17" s="7"/>
      <c r="S17" s="7"/>
    </row>
    <row r="20" spans="1:21" s="6" customFormat="1" x14ac:dyDescent="0.25">
      <c r="A20" s="44" t="s">
        <v>110</v>
      </c>
      <c r="C20" s="7"/>
      <c r="E20" s="7"/>
      <c r="G20" s="7"/>
      <c r="I20" s="7"/>
      <c r="K20" s="7"/>
      <c r="M20" s="7"/>
      <c r="O20" s="7"/>
      <c r="R20" s="7"/>
      <c r="S20" s="7"/>
    </row>
    <row r="21" spans="1:21" s="6" customFormat="1" ht="14.25" x14ac:dyDescent="0.2">
      <c r="A21" s="7"/>
      <c r="C21" s="7"/>
      <c r="E21" s="7"/>
      <c r="G21" s="7"/>
      <c r="I21" s="7"/>
      <c r="K21" s="7"/>
      <c r="M21" s="7"/>
      <c r="O21" s="7"/>
      <c r="R21" s="7"/>
      <c r="S21" s="7"/>
    </row>
    <row r="22" spans="1:21" s="6" customFormat="1" ht="14.25" customHeight="1" x14ac:dyDescent="0.2">
      <c r="A22" s="43"/>
      <c r="B22" s="336" t="s">
        <v>107</v>
      </c>
      <c r="C22" s="336"/>
      <c r="D22" s="336"/>
      <c r="E22" s="336"/>
      <c r="F22" s="336"/>
      <c r="G22" s="336"/>
      <c r="H22" s="336"/>
      <c r="I22" s="336"/>
      <c r="J22" s="336"/>
      <c r="K22" s="338"/>
      <c r="L22" s="337" t="s">
        <v>111</v>
      </c>
      <c r="M22" s="337"/>
      <c r="N22" s="337"/>
      <c r="O22" s="337"/>
      <c r="P22" s="337"/>
      <c r="Q22" s="337"/>
      <c r="R22" s="337"/>
      <c r="S22" s="337"/>
    </row>
    <row r="23" spans="1:21" s="30" customFormat="1" ht="45" x14ac:dyDescent="0.2">
      <c r="A23" s="49" t="s">
        <v>51</v>
      </c>
      <c r="B23" s="41" t="s">
        <v>82</v>
      </c>
      <c r="C23" s="68" t="s">
        <v>53</v>
      </c>
      <c r="D23" s="41" t="s">
        <v>83</v>
      </c>
      <c r="E23" s="68" t="s">
        <v>55</v>
      </c>
      <c r="F23" s="41" t="s">
        <v>84</v>
      </c>
      <c r="G23" s="68" t="s">
        <v>57</v>
      </c>
      <c r="H23" s="41" t="s">
        <v>85</v>
      </c>
      <c r="I23" s="68" t="s">
        <v>59</v>
      </c>
      <c r="J23" s="48" t="s">
        <v>60</v>
      </c>
      <c r="K23" s="74" t="s">
        <v>61</v>
      </c>
      <c r="L23" s="41" t="s">
        <v>112</v>
      </c>
      <c r="M23" s="68" t="s">
        <v>63</v>
      </c>
      <c r="N23" s="41" t="s">
        <v>87</v>
      </c>
      <c r="O23" s="68" t="s">
        <v>65</v>
      </c>
      <c r="P23" s="41" t="s">
        <v>88</v>
      </c>
      <c r="Q23" s="40" t="s">
        <v>67</v>
      </c>
      <c r="R23" s="73"/>
      <c r="S23" s="73"/>
    </row>
    <row r="24" spans="1:21" s="30" customFormat="1" ht="14.25" x14ac:dyDescent="0.2">
      <c r="A24" s="34">
        <v>2018</v>
      </c>
      <c r="B24" s="27">
        <v>61</v>
      </c>
      <c r="C24" s="27" t="s" cm="1">
        <v>68</v>
      </c>
      <c r="D24" s="27">
        <v>88</v>
      </c>
      <c r="E24" s="28" t="s" cm="1">
        <v>68</v>
      </c>
      <c r="F24" s="27">
        <v>16</v>
      </c>
      <c r="G24" s="28" t="s" cm="1">
        <v>70</v>
      </c>
      <c r="H24" s="27">
        <v>1</v>
      </c>
      <c r="I24" s="28" t="s" cm="1">
        <v>68</v>
      </c>
      <c r="J24" s="54">
        <v>168</v>
      </c>
      <c r="K24" s="72" t="s" cm="1">
        <v>68</v>
      </c>
      <c r="L24" s="32">
        <v>0.37</v>
      </c>
      <c r="M24" s="65" t="s" cm="1">
        <v>68</v>
      </c>
      <c r="N24" s="31">
        <v>0.53</v>
      </c>
      <c r="O24" s="64" t="s" cm="1">
        <v>68</v>
      </c>
      <c r="P24" s="31">
        <v>0.1</v>
      </c>
      <c r="Q24" s="27" t="s" cm="1">
        <v>70</v>
      </c>
      <c r="R24" s="46" t="s">
        <v>89</v>
      </c>
      <c r="S24" s="62" t="s">
        <v>70</v>
      </c>
    </row>
    <row r="25" spans="1:21" s="6" customFormat="1" ht="14.25" x14ac:dyDescent="0.2">
      <c r="A25" s="28">
        <v>2019</v>
      </c>
      <c r="B25" s="27">
        <v>44</v>
      </c>
      <c r="C25" s="28" t="s" cm="1">
        <v>68</v>
      </c>
      <c r="D25" s="27">
        <v>85</v>
      </c>
      <c r="E25" s="28" t="s" cm="1">
        <v>68</v>
      </c>
      <c r="F25" s="27">
        <v>15</v>
      </c>
      <c r="G25" s="28" t="s" cm="1">
        <v>68</v>
      </c>
      <c r="H25" s="27">
        <v>0</v>
      </c>
      <c r="I25" s="28" t="s" cm="1">
        <v>68</v>
      </c>
      <c r="J25" s="54">
        <v>144</v>
      </c>
      <c r="K25" s="72" t="s" cm="1">
        <v>68</v>
      </c>
      <c r="L25" s="24">
        <v>0.31</v>
      </c>
      <c r="M25" s="62" t="s" cm="1">
        <v>68</v>
      </c>
      <c r="N25" s="24">
        <v>0.59</v>
      </c>
      <c r="O25" s="62" t="s" cm="1">
        <v>68</v>
      </c>
      <c r="P25" s="24">
        <v>0.1</v>
      </c>
      <c r="Q25" s="28" t="s" cm="1">
        <v>68</v>
      </c>
      <c r="R25" s="62" t="s">
        <v>89</v>
      </c>
      <c r="S25" s="62"/>
    </row>
    <row r="26" spans="1:21" s="6" customFormat="1" ht="14.25" x14ac:dyDescent="0.2">
      <c r="A26" s="29">
        <v>2020</v>
      </c>
      <c r="B26" s="27">
        <v>25</v>
      </c>
      <c r="C26" s="28" t="s" cm="1">
        <v>68</v>
      </c>
      <c r="D26" s="27">
        <v>81</v>
      </c>
      <c r="E26" s="28" t="s" cm="1">
        <v>70</v>
      </c>
      <c r="F26" s="27">
        <v>23</v>
      </c>
      <c r="G26" s="28" t="s" cm="1">
        <v>68</v>
      </c>
      <c r="H26" s="27">
        <v>39</v>
      </c>
      <c r="I26" s="28" t="s" cm="1">
        <v>70</v>
      </c>
      <c r="J26" s="54">
        <v>168</v>
      </c>
      <c r="K26" s="72" t="s" cm="1">
        <v>68</v>
      </c>
      <c r="L26" s="24">
        <v>0.19</v>
      </c>
      <c r="M26" s="62" t="s" cm="1">
        <v>68</v>
      </c>
      <c r="N26" s="24">
        <v>0.63</v>
      </c>
      <c r="O26" s="62" t="s" cm="1">
        <v>70</v>
      </c>
      <c r="P26" s="24">
        <v>0.18</v>
      </c>
      <c r="Q26" s="28" t="s" cm="1">
        <v>70</v>
      </c>
      <c r="R26" s="62" t="s">
        <v>68</v>
      </c>
      <c r="S26" s="62" t="s">
        <v>70</v>
      </c>
    </row>
    <row r="27" spans="1:21" s="6" customFormat="1" ht="14.25" x14ac:dyDescent="0.2">
      <c r="A27" s="203">
        <v>2021</v>
      </c>
      <c r="B27" s="27">
        <v>48</v>
      </c>
      <c r="C27" s="28" t="s" cm="1">
        <v>68</v>
      </c>
      <c r="D27" s="27">
        <v>71</v>
      </c>
      <c r="E27" s="28" t="s" cm="1">
        <v>70</v>
      </c>
      <c r="F27" s="27">
        <v>33</v>
      </c>
      <c r="G27" s="28" t="s" cm="1">
        <v>68</v>
      </c>
      <c r="H27" s="27">
        <v>8</v>
      </c>
      <c r="I27" s="28" t="s" cm="1">
        <v>70</v>
      </c>
      <c r="J27" s="54">
        <v>160</v>
      </c>
      <c r="K27" s="72" t="s" cm="1">
        <v>68</v>
      </c>
      <c r="L27" s="227">
        <v>0.32</v>
      </c>
      <c r="M27" s="245" t="s" cm="1">
        <v>68</v>
      </c>
      <c r="N27" s="227">
        <v>0.47</v>
      </c>
      <c r="O27" s="245" t="s" cm="1">
        <v>68</v>
      </c>
      <c r="P27" s="227">
        <v>0.22</v>
      </c>
      <c r="Q27" s="28" t="s" cm="1">
        <v>68</v>
      </c>
      <c r="R27" s="62" t="s">
        <v>68</v>
      </c>
      <c r="S27" s="64" t="s">
        <v>113</v>
      </c>
      <c r="U27" s="64"/>
    </row>
    <row r="28" spans="1:21" s="6" customFormat="1" ht="14.25" x14ac:dyDescent="0.2">
      <c r="A28" s="204">
        <v>2022</v>
      </c>
      <c r="B28" s="27">
        <v>73</v>
      </c>
      <c r="C28" s="28" t="s" cm="1">
        <v>68</v>
      </c>
      <c r="D28" s="27">
        <v>97</v>
      </c>
      <c r="E28" s="28" t="s" cm="1">
        <v>68</v>
      </c>
      <c r="F28" s="27">
        <v>42</v>
      </c>
      <c r="G28" s="28" t="s" cm="1">
        <v>68</v>
      </c>
      <c r="H28" s="27">
        <v>2</v>
      </c>
      <c r="I28" s="28" t="s" cm="1">
        <v>68</v>
      </c>
      <c r="J28" s="54">
        <v>214</v>
      </c>
      <c r="K28" s="72" t="s" cm="1">
        <v>68</v>
      </c>
      <c r="L28" s="24">
        <v>0.34</v>
      </c>
      <c r="M28" s="62" t="s" cm="1">
        <v>68</v>
      </c>
      <c r="N28" s="24">
        <v>0.46</v>
      </c>
      <c r="O28" s="62" t="s" cm="1">
        <v>68</v>
      </c>
      <c r="P28" s="24">
        <v>0.2</v>
      </c>
      <c r="Q28" s="28" t="s" cm="1">
        <v>68</v>
      </c>
      <c r="R28" s="62" t="s">
        <v>89</v>
      </c>
      <c r="S28" s="62"/>
    </row>
    <row r="29" spans="1:21" s="6" customFormat="1" x14ac:dyDescent="0.25">
      <c r="A29" s="283">
        <v>2023</v>
      </c>
      <c r="B29" s="253">
        <v>53</v>
      </c>
      <c r="C29" s="254" t="s" cm="1">
        <v>68</v>
      </c>
      <c r="D29" s="253">
        <v>99</v>
      </c>
      <c r="E29" s="254" t="s" cm="1">
        <v>68</v>
      </c>
      <c r="F29" s="253">
        <v>15</v>
      </c>
      <c r="G29" s="254" t="s" cm="1">
        <v>68</v>
      </c>
      <c r="H29" s="253">
        <v>7</v>
      </c>
      <c r="I29" s="254" t="s" cm="1">
        <v>68</v>
      </c>
      <c r="J29" s="261">
        <v>174</v>
      </c>
      <c r="K29" s="266" t="s" cm="1">
        <v>68</v>
      </c>
      <c r="L29" s="259">
        <v>0.32</v>
      </c>
      <c r="M29" s="267" t="s" cm="1">
        <v>68</v>
      </c>
      <c r="N29" s="259">
        <v>0.59</v>
      </c>
      <c r="O29" s="267" t="s" cm="1">
        <v>68</v>
      </c>
      <c r="P29" s="259">
        <v>0.09</v>
      </c>
      <c r="Q29" s="254" t="s" cm="1">
        <v>68</v>
      </c>
      <c r="R29" s="288" t="s">
        <v>68</v>
      </c>
      <c r="S29" s="288" t="s">
        <v>68</v>
      </c>
    </row>
    <row r="30" spans="1:21" s="6" customFormat="1" thickBot="1" x14ac:dyDescent="0.25">
      <c r="A30" s="23" t="s">
        <v>71</v>
      </c>
      <c r="B30" s="22">
        <v>-0.27</v>
      </c>
      <c r="C30" s="71"/>
      <c r="D30" s="22">
        <v>0.02</v>
      </c>
      <c r="E30" s="71"/>
      <c r="F30" s="22">
        <v>-0.64</v>
      </c>
      <c r="G30" s="71"/>
      <c r="H30" s="22" t="s">
        <v>72</v>
      </c>
      <c r="I30" s="71"/>
      <c r="J30" s="52">
        <v>-0.19</v>
      </c>
      <c r="K30" s="70"/>
      <c r="L30" s="50" t="s">
        <v>72</v>
      </c>
      <c r="M30" s="69"/>
      <c r="N30" s="50" t="s">
        <v>72</v>
      </c>
      <c r="O30" s="69"/>
      <c r="P30" s="50" t="s">
        <v>72</v>
      </c>
      <c r="Q30" s="50"/>
      <c r="R30" s="59"/>
      <c r="S30" s="59"/>
    </row>
    <row r="31" spans="1:21" s="6" customFormat="1" thickTop="1" x14ac:dyDescent="0.2">
      <c r="A31" s="7" t="s">
        <v>74</v>
      </c>
      <c r="B31" s="17"/>
      <c r="C31" s="58"/>
      <c r="D31" s="17"/>
      <c r="E31" s="58"/>
      <c r="F31" s="17"/>
      <c r="G31" s="58"/>
      <c r="H31" s="17"/>
      <c r="I31" s="58"/>
      <c r="J31" s="18"/>
      <c r="K31" s="58"/>
      <c r="L31" s="16"/>
      <c r="M31" s="57"/>
      <c r="N31" s="16"/>
      <c r="O31" s="57"/>
      <c r="P31" s="16"/>
      <c r="Q31" s="16"/>
      <c r="R31" s="57"/>
      <c r="S31" s="57"/>
    </row>
    <row r="32" spans="1:21" s="6" customFormat="1" ht="14.25" x14ac:dyDescent="0.2">
      <c r="A32" s="15" t="s">
        <v>90</v>
      </c>
      <c r="C32" s="7"/>
      <c r="E32" s="7"/>
      <c r="G32" s="7"/>
      <c r="I32" s="7"/>
      <c r="K32" s="7"/>
      <c r="M32" s="7"/>
      <c r="O32" s="7"/>
      <c r="R32" s="7"/>
      <c r="S32" s="7"/>
    </row>
    <row r="33" spans="1:19" s="6" customFormat="1" ht="14.25" x14ac:dyDescent="0.2">
      <c r="A33" s="15" t="s">
        <v>91</v>
      </c>
      <c r="C33" s="7"/>
      <c r="E33" s="7"/>
      <c r="G33" s="7"/>
      <c r="I33" s="7"/>
      <c r="K33" s="7"/>
      <c r="M33" s="7"/>
      <c r="O33" s="7"/>
      <c r="R33" s="7"/>
      <c r="S33" s="7"/>
    </row>
    <row r="34" spans="1:19" s="6" customFormat="1" ht="14.25" x14ac:dyDescent="0.2">
      <c r="A34" s="15" t="s">
        <v>92</v>
      </c>
      <c r="C34" s="7"/>
      <c r="E34" s="7"/>
      <c r="G34" s="7"/>
      <c r="I34" s="7"/>
      <c r="K34" s="7"/>
      <c r="M34" s="7"/>
      <c r="O34" s="7"/>
      <c r="R34" s="7"/>
      <c r="S34" s="7"/>
    </row>
    <row r="35" spans="1:19" s="6" customFormat="1" ht="14.25" x14ac:dyDescent="0.2">
      <c r="A35" s="15" t="s">
        <v>114</v>
      </c>
      <c r="C35" s="7"/>
      <c r="E35" s="7"/>
      <c r="G35" s="7"/>
      <c r="I35" s="7"/>
      <c r="K35" s="7"/>
      <c r="M35" s="7"/>
      <c r="O35" s="7"/>
      <c r="R35" s="7"/>
      <c r="S35" s="7"/>
    </row>
    <row r="36" spans="1:19" s="6" customFormat="1" ht="14.25" x14ac:dyDescent="0.2">
      <c r="A36" s="15" t="s">
        <v>94</v>
      </c>
      <c r="C36" s="7"/>
      <c r="E36" s="7"/>
      <c r="G36" s="7"/>
      <c r="I36" s="7"/>
      <c r="K36" s="7"/>
      <c r="M36" s="7"/>
      <c r="O36" s="7"/>
      <c r="R36" s="7"/>
      <c r="S36" s="7"/>
    </row>
    <row r="37" spans="1:19" s="6" customFormat="1" ht="14.25" x14ac:dyDescent="0.2">
      <c r="A37" s="13" t="s">
        <v>79</v>
      </c>
      <c r="C37" s="7"/>
      <c r="E37" s="7"/>
      <c r="G37" s="7"/>
      <c r="I37" s="7"/>
      <c r="K37" s="7"/>
      <c r="M37" s="7"/>
      <c r="O37" s="7"/>
      <c r="R37" s="7"/>
      <c r="S37" s="7"/>
    </row>
    <row r="40" spans="1:19" s="6" customFormat="1" x14ac:dyDescent="0.25">
      <c r="A40" s="44" t="s">
        <v>115</v>
      </c>
      <c r="C40" s="7"/>
      <c r="E40" s="7"/>
      <c r="G40" s="7"/>
      <c r="I40" s="7"/>
      <c r="K40" s="7"/>
      <c r="M40" s="7"/>
      <c r="O40" s="7"/>
      <c r="R40" s="7"/>
      <c r="S40" s="7"/>
    </row>
    <row r="41" spans="1:19" s="6" customFormat="1" ht="14.25" x14ac:dyDescent="0.2">
      <c r="A41" s="7"/>
      <c r="C41" s="7"/>
      <c r="E41" s="7"/>
      <c r="G41" s="7"/>
      <c r="I41" s="7"/>
      <c r="K41" s="7"/>
      <c r="M41" s="7"/>
      <c r="O41" s="7"/>
      <c r="R41" s="7"/>
      <c r="S41" s="7"/>
    </row>
    <row r="42" spans="1:19" s="6" customFormat="1" ht="30" customHeight="1" x14ac:dyDescent="0.2">
      <c r="A42" s="43"/>
      <c r="B42" s="336" t="s">
        <v>107</v>
      </c>
      <c r="C42" s="336"/>
      <c r="D42" s="336"/>
      <c r="E42" s="336"/>
      <c r="F42" s="336"/>
      <c r="G42" s="336"/>
      <c r="H42" s="336"/>
      <c r="I42" s="338"/>
      <c r="J42" s="339" t="s">
        <v>116</v>
      </c>
      <c r="K42" s="337"/>
      <c r="L42" s="337"/>
      <c r="M42" s="337"/>
      <c r="O42" s="7"/>
      <c r="R42" s="7"/>
      <c r="S42" s="7"/>
    </row>
    <row r="43" spans="1:19" s="30" customFormat="1" ht="16.5" x14ac:dyDescent="0.2">
      <c r="A43" s="42" t="s">
        <v>51</v>
      </c>
      <c r="B43" s="37" t="s">
        <v>97</v>
      </c>
      <c r="C43" s="66" t="s">
        <v>53</v>
      </c>
      <c r="D43" s="37" t="s">
        <v>98</v>
      </c>
      <c r="E43" s="66" t="s">
        <v>55</v>
      </c>
      <c r="F43" s="41" t="s">
        <v>99</v>
      </c>
      <c r="G43" s="68" t="s">
        <v>57</v>
      </c>
      <c r="H43" s="39" t="s">
        <v>60</v>
      </c>
      <c r="I43" s="67" t="s">
        <v>59</v>
      </c>
      <c r="J43" s="37" t="s">
        <v>100</v>
      </c>
      <c r="K43" s="66" t="s">
        <v>61</v>
      </c>
      <c r="L43" s="37" t="s">
        <v>101</v>
      </c>
      <c r="M43" s="66" t="s">
        <v>63</v>
      </c>
      <c r="O43" s="28"/>
      <c r="R43" s="28"/>
      <c r="S43" s="28"/>
    </row>
    <row r="44" spans="1:19" s="30" customFormat="1" ht="14.25" x14ac:dyDescent="0.2">
      <c r="A44" s="34">
        <v>2018</v>
      </c>
      <c r="B44" s="27">
        <v>140</v>
      </c>
      <c r="C44" s="27" t="s" cm="1">
        <v>68</v>
      </c>
      <c r="D44" s="27">
        <v>28</v>
      </c>
      <c r="E44" s="28" t="s" cm="1">
        <v>68</v>
      </c>
      <c r="F44" s="27">
        <v>0</v>
      </c>
      <c r="G44" s="28" t="s" cm="1">
        <v>68</v>
      </c>
      <c r="H44" s="33">
        <v>168</v>
      </c>
      <c r="I44" s="63" t="s" cm="1">
        <v>68</v>
      </c>
      <c r="J44" s="32">
        <v>0.83333333333333337</v>
      </c>
      <c r="K44" s="65"/>
      <c r="L44" s="31">
        <v>0.16666666666666666</v>
      </c>
      <c r="M44" s="64"/>
      <c r="O44" s="28"/>
      <c r="R44" s="28"/>
      <c r="S44" s="28"/>
    </row>
    <row r="45" spans="1:19" s="6" customFormat="1" ht="14.25" x14ac:dyDescent="0.2">
      <c r="A45" s="28">
        <v>2019</v>
      </c>
      <c r="B45" s="27">
        <v>121</v>
      </c>
      <c r="C45" s="28" t="s" cm="1">
        <v>68</v>
      </c>
      <c r="D45" s="27">
        <v>22</v>
      </c>
      <c r="E45" s="28" t="s" cm="1">
        <v>68</v>
      </c>
      <c r="F45" s="27">
        <v>1</v>
      </c>
      <c r="G45" s="28" t="s" cm="1">
        <v>68</v>
      </c>
      <c r="H45" s="26">
        <v>144</v>
      </c>
      <c r="I45" s="63" t="s" cm="1">
        <v>68</v>
      </c>
      <c r="J45" s="24">
        <v>0.84615384615384615</v>
      </c>
      <c r="K45" s="62"/>
      <c r="L45" s="24">
        <v>0.15384615384615385</v>
      </c>
      <c r="M45" s="62"/>
      <c r="O45" s="7"/>
      <c r="R45" s="7"/>
      <c r="S45" s="7"/>
    </row>
    <row r="46" spans="1:19" s="6" customFormat="1" ht="14.25" x14ac:dyDescent="0.2">
      <c r="A46" s="29">
        <v>2020</v>
      </c>
      <c r="B46" s="27">
        <v>108</v>
      </c>
      <c r="C46" s="28" t="s" cm="1">
        <v>70</v>
      </c>
      <c r="D46" s="27">
        <v>19</v>
      </c>
      <c r="E46" s="28" t="s" cm="1">
        <v>70</v>
      </c>
      <c r="F46" s="27">
        <v>41</v>
      </c>
      <c r="G46" s="28" t="s" cm="1">
        <v>68</v>
      </c>
      <c r="H46" s="26">
        <v>168</v>
      </c>
      <c r="I46" s="63" t="s" cm="1">
        <v>68</v>
      </c>
      <c r="J46" s="24">
        <v>0.85039370078740162</v>
      </c>
      <c r="K46" s="62"/>
      <c r="L46" s="24">
        <v>0.14960629921259844</v>
      </c>
      <c r="M46" s="62"/>
      <c r="O46" s="7"/>
      <c r="R46" s="7"/>
      <c r="S46" s="7"/>
    </row>
    <row r="47" spans="1:19" s="6" customFormat="1" ht="14.25" x14ac:dyDescent="0.2">
      <c r="A47" s="203">
        <v>2021</v>
      </c>
      <c r="B47" s="27">
        <v>120</v>
      </c>
      <c r="C47" s="28" t="s" cm="1">
        <v>70</v>
      </c>
      <c r="D47" s="27">
        <v>30</v>
      </c>
      <c r="E47" s="28" t="s" cm="1">
        <v>68</v>
      </c>
      <c r="F47" s="27">
        <v>10</v>
      </c>
      <c r="G47" s="28" t="s" cm="1">
        <v>68</v>
      </c>
      <c r="H47" s="26">
        <v>160</v>
      </c>
      <c r="I47" s="63" t="s" cm="1">
        <v>68</v>
      </c>
      <c r="J47" s="24">
        <v>0.8</v>
      </c>
      <c r="K47" s="62"/>
      <c r="L47" s="24">
        <v>0.2</v>
      </c>
      <c r="M47" s="62"/>
      <c r="O47" s="7"/>
      <c r="R47" s="7"/>
      <c r="S47" s="7"/>
    </row>
    <row r="48" spans="1:19" s="6" customFormat="1" ht="14.25" x14ac:dyDescent="0.2">
      <c r="A48" s="204">
        <v>2022</v>
      </c>
      <c r="B48" s="27">
        <v>177</v>
      </c>
      <c r="C48" s="28" t="s" cm="1">
        <v>68</v>
      </c>
      <c r="D48" s="27">
        <v>37</v>
      </c>
      <c r="E48" s="28" t="s" cm="1">
        <v>68</v>
      </c>
      <c r="F48" s="27">
        <v>0</v>
      </c>
      <c r="G48" s="28" t="s" cm="1">
        <v>68</v>
      </c>
      <c r="H48" s="26">
        <v>214</v>
      </c>
      <c r="I48" s="63" t="s" cm="1">
        <v>68</v>
      </c>
      <c r="J48" s="24">
        <v>0.82710280373831779</v>
      </c>
      <c r="K48" s="62"/>
      <c r="L48" s="24">
        <v>0.17289719626168223</v>
      </c>
      <c r="M48" s="62"/>
      <c r="O48" s="7"/>
      <c r="R48" s="7"/>
      <c r="S48" s="7"/>
    </row>
    <row r="49" spans="1:19" s="6" customFormat="1" x14ac:dyDescent="0.25">
      <c r="A49" s="283">
        <v>2023</v>
      </c>
      <c r="B49" s="253">
        <v>139</v>
      </c>
      <c r="C49" s="254" t="s" cm="1">
        <v>68</v>
      </c>
      <c r="D49" s="253">
        <v>27</v>
      </c>
      <c r="E49" s="254" t="s" cm="1">
        <v>68</v>
      </c>
      <c r="F49" s="253">
        <v>8</v>
      </c>
      <c r="G49" s="254" t="s" cm="1">
        <v>68</v>
      </c>
      <c r="H49" s="269">
        <v>174</v>
      </c>
      <c r="I49" s="256" t="s" cm="1">
        <v>68</v>
      </c>
      <c r="J49" s="259">
        <v>0.83734939759036142</v>
      </c>
      <c r="K49" s="267"/>
      <c r="L49" s="259">
        <v>0.16265060240963855</v>
      </c>
      <c r="M49" s="267"/>
      <c r="O49" s="7"/>
      <c r="R49" s="7"/>
      <c r="S49" s="7"/>
    </row>
    <row r="50" spans="1:19" s="6" customFormat="1" thickBot="1" x14ac:dyDescent="0.25">
      <c r="A50" s="23" t="s">
        <v>71</v>
      </c>
      <c r="B50" s="22">
        <v>-0.21</v>
      </c>
      <c r="C50" s="61"/>
      <c r="D50" s="22">
        <v>-0.27</v>
      </c>
      <c r="E50" s="61"/>
      <c r="F50" s="21" t="s">
        <v>72</v>
      </c>
      <c r="G50" s="61"/>
      <c r="H50" s="52">
        <v>-0.19</v>
      </c>
      <c r="I50" s="60"/>
      <c r="J50" s="19" t="s">
        <v>72</v>
      </c>
      <c r="K50" s="59"/>
      <c r="L50" s="19" t="s">
        <v>72</v>
      </c>
      <c r="M50" s="59"/>
      <c r="O50" s="7"/>
      <c r="R50" s="7"/>
      <c r="S50" s="7"/>
    </row>
    <row r="51" spans="1:19" s="6" customFormat="1" thickTop="1" x14ac:dyDescent="0.2">
      <c r="A51" s="7" t="s">
        <v>74</v>
      </c>
      <c r="B51" s="17"/>
      <c r="C51" s="58"/>
      <c r="D51" s="17"/>
      <c r="E51" s="58"/>
      <c r="F51" s="17"/>
      <c r="G51" s="58"/>
      <c r="H51" s="18"/>
      <c r="I51" s="58"/>
      <c r="J51" s="16"/>
      <c r="K51" s="57"/>
      <c r="L51" s="16"/>
      <c r="M51" s="57"/>
      <c r="O51" s="7"/>
      <c r="S51" s="7"/>
    </row>
    <row r="52" spans="1:19" s="6" customFormat="1" ht="14.25" x14ac:dyDescent="0.2">
      <c r="A52" s="15" t="s">
        <v>104</v>
      </c>
      <c r="C52" s="7"/>
      <c r="E52" s="7"/>
      <c r="G52" s="7"/>
      <c r="I52" s="7"/>
      <c r="K52" s="7"/>
      <c r="M52" s="7"/>
      <c r="O52" s="7"/>
      <c r="R52" s="7"/>
      <c r="S52" s="7"/>
    </row>
    <row r="53" spans="1:19" s="6" customFormat="1" ht="14.25" x14ac:dyDescent="0.2">
      <c r="A53" s="15" t="s">
        <v>105</v>
      </c>
      <c r="C53" s="7"/>
      <c r="E53" s="7"/>
      <c r="G53" s="7"/>
      <c r="I53" s="7"/>
      <c r="K53" s="7"/>
      <c r="M53" s="7"/>
      <c r="O53" s="7"/>
      <c r="R53" s="7"/>
      <c r="S53" s="7"/>
    </row>
    <row r="54" spans="1:19" x14ac:dyDescent="0.25">
      <c r="A54" s="13" t="s">
        <v>79</v>
      </c>
    </row>
  </sheetData>
  <mergeCells count="6">
    <mergeCell ref="B3:J3"/>
    <mergeCell ref="L3:S3"/>
    <mergeCell ref="B22:K22"/>
    <mergeCell ref="L22:S22"/>
    <mergeCell ref="B42:I42"/>
    <mergeCell ref="J42:M42"/>
  </mergeCells>
  <conditionalFormatting sqref="V16:XFD16">
    <cfRule type="expression" dxfId="642" priority="20" stopIfTrue="1">
      <formula>IF(W16="",FALSE,TRUE)</formula>
    </cfRule>
  </conditionalFormatting>
  <conditionalFormatting sqref="L16 N16 B16:J16 P16">
    <cfRule type="expression" dxfId="641" priority="22" stopIfTrue="1">
      <formula>IF(D16="",FALSE,TRUE)</formula>
    </cfRule>
  </conditionalFormatting>
  <conditionalFormatting sqref="K16 M16 S16 O16">
    <cfRule type="expression" dxfId="640" priority="23" stopIfTrue="1">
      <formula>IF(N16="",FALSE,TRUE)</formula>
    </cfRule>
  </conditionalFormatting>
  <conditionalFormatting sqref="R16">
    <cfRule type="expression" dxfId="639" priority="24" stopIfTrue="1">
      <formula>IF(V16="",FALSE,TRUE)</formula>
    </cfRule>
  </conditionalFormatting>
  <conditionalFormatting sqref="Q16">
    <cfRule type="expression" dxfId="638" priority="25" stopIfTrue="1">
      <formula>IF(V16="",FALSE,TRUE)</formula>
    </cfRule>
  </conditionalFormatting>
  <conditionalFormatting sqref="A36">
    <cfRule type="expression" dxfId="637" priority="18" stopIfTrue="1">
      <formula>IF(B36="",FALSE,TRUE)</formula>
    </cfRule>
  </conditionalFormatting>
  <conditionalFormatting sqref="A36:XFD36">
    <cfRule type="expression" dxfId="636" priority="16">
      <formula>"if($B$43="""",TRUE,FALSE)"</formula>
    </cfRule>
  </conditionalFormatting>
  <conditionalFormatting sqref="A31:XFD31">
    <cfRule type="expression" dxfId="635" priority="11">
      <formula>IF($A$31="",TRUE,FALSE)</formula>
    </cfRule>
  </conditionalFormatting>
  <conditionalFormatting sqref="A16">
    <cfRule type="expression" dxfId="634" priority="7" stopIfTrue="1">
      <formula>IF(B16="",FALSE,TRUE)</formula>
    </cfRule>
  </conditionalFormatting>
  <conditionalFormatting sqref="A51:XFD51">
    <cfRule type="expression" dxfId="633" priority="4">
      <formula>IF($A$51="",TRUE,FALSE)</formula>
    </cfRule>
  </conditionalFormatting>
  <pageMargins left="0.7" right="0.7" top="0.75" bottom="0.75" header="0.3" footer="0.3"/>
  <pageSetup paperSize="9" scale="38" orientation="portrait" r:id="rId1"/>
  <colBreaks count="1" manualBreakCount="1">
    <brk id="19" max="1048575" man="1"/>
  </colBreaks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9F89-5C5E-448D-8CD1-B82585AB5096}">
  <sheetPr codeName="Sheet45"/>
  <dimension ref="A1:C11"/>
  <sheetViews>
    <sheetView zoomScaleNormal="100" zoomScaleSheetLayoutView="100" workbookViewId="0"/>
  </sheetViews>
  <sheetFormatPr defaultColWidth="9.140625" defaultRowHeight="14.25" x14ac:dyDescent="0.2"/>
  <cols>
    <col min="1" max="1" width="22.42578125" style="6" customWidth="1" collapsed="1"/>
    <col min="2" max="2" width="18.7109375" style="6" customWidth="1"/>
    <col min="3" max="3" width="1.7109375" style="6" customWidth="1"/>
    <col min="4" max="16384" width="9.140625" style="6"/>
  </cols>
  <sheetData>
    <row r="1" spans="1:3" ht="15" collapsed="1" x14ac:dyDescent="0.25">
      <c r="A1" s="88" t="s">
        <v>117</v>
      </c>
    </row>
    <row r="3" spans="1:3" x14ac:dyDescent="0.2">
      <c r="A3" s="189" t="s">
        <v>51</v>
      </c>
      <c r="B3" s="219" t="s">
        <v>121</v>
      </c>
      <c r="C3" s="220" t="s">
        <v>59</v>
      </c>
    </row>
    <row r="4" spans="1:3" x14ac:dyDescent="0.2">
      <c r="A4" s="34">
        <v>2018</v>
      </c>
      <c r="B4" s="78">
        <v>0.97</v>
      </c>
      <c r="C4" s="77"/>
    </row>
    <row r="5" spans="1:3" x14ac:dyDescent="0.2">
      <c r="A5" s="28">
        <v>2019</v>
      </c>
      <c r="B5" s="76">
        <v>1</v>
      </c>
    </row>
    <row r="6" spans="1:3" x14ac:dyDescent="0.2">
      <c r="A6" s="29">
        <v>2020</v>
      </c>
      <c r="B6" s="76">
        <v>0.98</v>
      </c>
    </row>
    <row r="7" spans="1:3" x14ac:dyDescent="0.2">
      <c r="A7" s="29">
        <v>2021</v>
      </c>
      <c r="B7" s="76">
        <v>0.97</v>
      </c>
    </row>
    <row r="8" spans="1:3" x14ac:dyDescent="0.2">
      <c r="A8" s="28">
        <v>2022</v>
      </c>
      <c r="B8" s="76">
        <v>1</v>
      </c>
    </row>
    <row r="9" spans="1:3" x14ac:dyDescent="0.2">
      <c r="A9" s="28">
        <v>2023</v>
      </c>
      <c r="B9" s="76">
        <v>1</v>
      </c>
    </row>
    <row r="10" spans="1:3" x14ac:dyDescent="0.2">
      <c r="A10" s="13" t="s">
        <v>79</v>
      </c>
    </row>
    <row r="11" spans="1:3" x14ac:dyDescent="0.2">
      <c r="A11" s="221" t="s">
        <v>306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&amp;C&amp;A</oddHeader>
    <oddFooter>&amp;C&amp;A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E743-13B3-437C-BD3F-379EF6F9EC4C}">
  <sheetPr codeName="Sheet52">
    <pageSetUpPr fitToPage="1"/>
  </sheetPr>
  <dimension ref="A1:Q119"/>
  <sheetViews>
    <sheetView zoomScaleNormal="100" zoomScaleSheetLayoutView="100" workbookViewId="0"/>
  </sheetViews>
  <sheetFormatPr defaultColWidth="9.140625" defaultRowHeight="14.25" x14ac:dyDescent="0.2"/>
  <cols>
    <col min="1" max="1" width="22.7109375" style="7" customWidth="1" collapsed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0.710937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2.42578125" style="6" customWidth="1"/>
    <col min="14" max="14" width="15.85546875" style="6" customWidth="1"/>
    <col min="15" max="15" width="2.42578125" style="6" customWidth="1"/>
    <col min="16" max="16" width="10.7109375" style="6" customWidth="1"/>
    <col min="17" max="17" width="2.28515625" style="6" customWidth="1"/>
    <col min="18" max="18" width="17.28515625" style="6" customWidth="1"/>
    <col min="19" max="16384" width="9.140625" style="6"/>
  </cols>
  <sheetData>
    <row r="1" spans="1:17" ht="15" collapsed="1" x14ac:dyDescent="0.25">
      <c r="A1" s="44" t="s">
        <v>124</v>
      </c>
    </row>
    <row r="2" spans="1:17" x14ac:dyDescent="0.2">
      <c r="C2" s="106"/>
    </row>
    <row r="3" spans="1:17" ht="15" customHeight="1" x14ac:dyDescent="0.2">
      <c r="A3" s="43"/>
      <c r="B3" s="336" t="s">
        <v>125</v>
      </c>
      <c r="C3" s="336"/>
      <c r="D3" s="336"/>
      <c r="E3" s="336"/>
      <c r="F3" s="336"/>
      <c r="G3" s="336"/>
      <c r="H3" s="336"/>
      <c r="I3" s="336"/>
      <c r="J3" s="336"/>
      <c r="K3" s="338"/>
      <c r="L3" s="339" t="s">
        <v>126</v>
      </c>
      <c r="M3" s="337"/>
      <c r="N3" s="337"/>
      <c r="O3" s="337"/>
      <c r="P3" s="337"/>
      <c r="Q3" s="337"/>
    </row>
    <row r="4" spans="1:17" s="30" customFormat="1" ht="15" customHeight="1" x14ac:dyDescent="0.2">
      <c r="A4" s="42" t="s">
        <v>51</v>
      </c>
      <c r="B4" s="41" t="s">
        <v>52</v>
      </c>
      <c r="C4" s="36" t="s">
        <v>127</v>
      </c>
      <c r="D4" s="41" t="s">
        <v>54</v>
      </c>
      <c r="E4" s="36" t="s">
        <v>128</v>
      </c>
      <c r="F4" s="41" t="s">
        <v>56</v>
      </c>
      <c r="G4" s="36" t="s">
        <v>129</v>
      </c>
      <c r="H4" s="41" t="s">
        <v>58</v>
      </c>
      <c r="I4" s="36" t="s">
        <v>130</v>
      </c>
      <c r="J4" s="48" t="s">
        <v>60</v>
      </c>
      <c r="K4" s="95" t="s">
        <v>131</v>
      </c>
      <c r="L4" s="94" t="s">
        <v>132</v>
      </c>
      <c r="M4" s="93" t="s">
        <v>133</v>
      </c>
      <c r="N4" s="94" t="s">
        <v>64</v>
      </c>
      <c r="O4" s="93" t="s">
        <v>134</v>
      </c>
      <c r="P4" s="94" t="s">
        <v>66</v>
      </c>
      <c r="Q4" s="93" t="s">
        <v>135</v>
      </c>
    </row>
    <row r="5" spans="1:17" s="30" customFormat="1" x14ac:dyDescent="0.2">
      <c r="A5" s="34">
        <v>2018</v>
      </c>
      <c r="B5" s="27">
        <v>82</v>
      </c>
      <c r="C5" s="104" t="s" cm="1">
        <v>68</v>
      </c>
      <c r="D5" s="27">
        <v>213</v>
      </c>
      <c r="E5" s="104" t="s" cm="1">
        <v>68</v>
      </c>
      <c r="F5" s="27">
        <v>56</v>
      </c>
      <c r="G5" s="104" t="s" cm="1">
        <v>68</v>
      </c>
      <c r="H5" s="27">
        <v>0</v>
      </c>
      <c r="I5" s="104" t="s" cm="1">
        <v>68</v>
      </c>
      <c r="J5" s="26">
        <v>351</v>
      </c>
      <c r="K5" s="105" t="s" cm="1">
        <v>68</v>
      </c>
      <c r="L5" s="103">
        <v>0.23</v>
      </c>
      <c r="M5" s="102" t="s" cm="1">
        <v>68</v>
      </c>
      <c r="N5" s="92">
        <v>0.61</v>
      </c>
      <c r="O5" s="101" t="s" cm="1">
        <v>68</v>
      </c>
      <c r="P5" s="92">
        <v>0.16</v>
      </c>
      <c r="Q5" s="30" t="s" cm="1">
        <v>68</v>
      </c>
    </row>
    <row r="6" spans="1:17" x14ac:dyDescent="0.2">
      <c r="A6" s="28">
        <v>2019</v>
      </c>
      <c r="B6" s="27">
        <v>93</v>
      </c>
      <c r="C6" s="104" t="s" cm="1">
        <v>68</v>
      </c>
      <c r="D6" s="27">
        <v>175</v>
      </c>
      <c r="E6" s="104" t="s" cm="1">
        <v>68</v>
      </c>
      <c r="F6" s="27">
        <v>57</v>
      </c>
      <c r="G6" s="104" t="s" cm="1">
        <v>68</v>
      </c>
      <c r="H6" s="27">
        <v>0</v>
      </c>
      <c r="I6" s="104" t="s" cm="1">
        <v>68</v>
      </c>
      <c r="J6" s="26">
        <v>325</v>
      </c>
      <c r="K6" s="91" t="s" cm="1">
        <v>68</v>
      </c>
      <c r="L6" s="100">
        <v>0.28999999999999998</v>
      </c>
      <c r="M6" s="6" t="s" cm="1">
        <v>69</v>
      </c>
      <c r="N6" s="91">
        <v>0.54</v>
      </c>
      <c r="O6" s="6" t="s" cm="1">
        <v>69</v>
      </c>
      <c r="P6" s="91">
        <v>0.18</v>
      </c>
      <c r="Q6" s="6" t="s" cm="1">
        <v>69</v>
      </c>
    </row>
    <row r="7" spans="1:17" x14ac:dyDescent="0.2">
      <c r="A7" s="29">
        <v>2020</v>
      </c>
      <c r="B7" s="27">
        <v>76</v>
      </c>
      <c r="C7" s="28" t="s" cm="1">
        <v>68</v>
      </c>
      <c r="D7" s="27">
        <v>174</v>
      </c>
      <c r="E7" s="28" t="s" cm="1">
        <v>68</v>
      </c>
      <c r="F7" s="27">
        <v>34</v>
      </c>
      <c r="G7" s="28" t="s" cm="1">
        <v>68</v>
      </c>
      <c r="H7" s="27">
        <v>0</v>
      </c>
      <c r="I7" s="28" t="s" cm="1">
        <v>68</v>
      </c>
      <c r="J7" s="26">
        <v>284</v>
      </c>
      <c r="K7" s="91" t="s" cm="1">
        <v>68</v>
      </c>
      <c r="L7" s="100">
        <v>0.27</v>
      </c>
      <c r="M7" s="91" t="s" cm="1">
        <v>68</v>
      </c>
      <c r="N7" s="91">
        <v>0.61</v>
      </c>
      <c r="O7" s="91" t="s" cm="1">
        <v>68</v>
      </c>
      <c r="P7" s="91">
        <v>0.12</v>
      </c>
      <c r="Q7" s="6" t="s" cm="1">
        <v>68</v>
      </c>
    </row>
    <row r="8" spans="1:17" x14ac:dyDescent="0.2">
      <c r="A8" s="29">
        <v>2021</v>
      </c>
      <c r="B8" s="27">
        <v>92</v>
      </c>
      <c r="C8" s="28" t="s" cm="1">
        <v>68</v>
      </c>
      <c r="D8" s="27">
        <v>195</v>
      </c>
      <c r="E8" s="28" t="s" cm="1">
        <v>68</v>
      </c>
      <c r="F8" s="27">
        <v>56</v>
      </c>
      <c r="G8" s="28" t="s" cm="1">
        <v>68</v>
      </c>
      <c r="H8" s="27">
        <v>0</v>
      </c>
      <c r="I8" s="28" t="s" cm="1">
        <v>68</v>
      </c>
      <c r="J8" s="26">
        <v>343</v>
      </c>
      <c r="K8" s="91" t="s" cm="1">
        <v>68</v>
      </c>
      <c r="L8" s="100">
        <v>0.27</v>
      </c>
      <c r="M8" s="91" t="s" cm="1">
        <v>68</v>
      </c>
      <c r="N8" s="91">
        <v>0.56999999999999995</v>
      </c>
      <c r="O8" s="91" t="s" cm="1">
        <v>68</v>
      </c>
      <c r="P8" s="91">
        <v>0.16</v>
      </c>
      <c r="Q8" s="6" t="s" cm="1">
        <v>68</v>
      </c>
    </row>
    <row r="9" spans="1:17" x14ac:dyDescent="0.2">
      <c r="A9" s="28">
        <v>2022</v>
      </c>
      <c r="B9" s="27">
        <v>82</v>
      </c>
      <c r="C9" s="28" t="s" cm="1">
        <v>70</v>
      </c>
      <c r="D9" s="27">
        <v>182</v>
      </c>
      <c r="E9" s="28" t="s" cm="1">
        <v>70</v>
      </c>
      <c r="F9" s="27">
        <v>103</v>
      </c>
      <c r="G9" s="28" t="s" cm="1">
        <v>70</v>
      </c>
      <c r="H9" s="27">
        <v>0</v>
      </c>
      <c r="I9" s="28" t="s" cm="1">
        <v>68</v>
      </c>
      <c r="J9" s="26">
        <v>367</v>
      </c>
      <c r="K9" s="99" t="s" cm="1">
        <v>70</v>
      </c>
      <c r="L9" s="100">
        <v>0.22</v>
      </c>
      <c r="M9" s="91" t="s" cm="1">
        <v>68</v>
      </c>
      <c r="N9" s="91">
        <v>0.5</v>
      </c>
      <c r="O9" s="91" t="s" cm="1">
        <v>70</v>
      </c>
      <c r="P9" s="91">
        <v>0.28000000000000003</v>
      </c>
      <c r="Q9" s="6" t="s" cm="1">
        <v>68</v>
      </c>
    </row>
    <row r="10" spans="1:17" ht="15" x14ac:dyDescent="0.25">
      <c r="A10" s="252">
        <v>2023</v>
      </c>
      <c r="B10" s="268">
        <v>90</v>
      </c>
      <c r="C10" s="252" t="s" cm="1">
        <v>68</v>
      </c>
      <c r="D10" s="268">
        <v>298</v>
      </c>
      <c r="E10" s="252" t="s" cm="1">
        <v>68</v>
      </c>
      <c r="F10" s="268">
        <v>111</v>
      </c>
      <c r="G10" s="252" t="s" cm="1">
        <v>68</v>
      </c>
      <c r="H10" s="268">
        <v>0</v>
      </c>
      <c r="I10" s="252" t="s" cm="1">
        <v>68</v>
      </c>
      <c r="J10" s="269">
        <v>499</v>
      </c>
      <c r="K10" s="270" t="s" cm="1">
        <v>68</v>
      </c>
      <c r="L10" s="271">
        <v>0.18</v>
      </c>
      <c r="M10" s="270" t="s" cm="1">
        <v>68</v>
      </c>
      <c r="N10" s="270">
        <v>0.6</v>
      </c>
      <c r="O10" s="270" t="s" cm="1">
        <v>68</v>
      </c>
      <c r="P10" s="270">
        <v>0.22</v>
      </c>
      <c r="Q10" s="88" t="s" cm="1">
        <v>68</v>
      </c>
    </row>
    <row r="11" spans="1:17" ht="15" thickBot="1" x14ac:dyDescent="0.25">
      <c r="A11" s="53" t="s">
        <v>71</v>
      </c>
      <c r="B11" s="22">
        <v>0.1</v>
      </c>
      <c r="C11" s="22"/>
      <c r="D11" s="22">
        <v>0.64</v>
      </c>
      <c r="E11" s="22"/>
      <c r="F11" s="22">
        <v>0.08</v>
      </c>
      <c r="G11" s="22"/>
      <c r="H11" s="22" t="s">
        <v>72</v>
      </c>
      <c r="I11" s="22"/>
      <c r="J11" s="90">
        <v>0.36</v>
      </c>
      <c r="K11" s="20"/>
      <c r="L11" s="50" t="s">
        <v>72</v>
      </c>
      <c r="M11" s="50"/>
      <c r="N11" s="50" t="s">
        <v>72</v>
      </c>
      <c r="O11" s="50"/>
      <c r="P11" s="50" t="s">
        <v>72</v>
      </c>
      <c r="Q11" s="50"/>
    </row>
    <row r="12" spans="1:17" ht="15" thickTop="1" x14ac:dyDescent="0.2">
      <c r="A12" s="15" t="s">
        <v>74</v>
      </c>
      <c r="B12" s="18"/>
      <c r="C12" s="18"/>
      <c r="D12" s="18"/>
      <c r="E12" s="18"/>
      <c r="F12" s="18"/>
      <c r="G12" s="18"/>
      <c r="H12" s="17"/>
      <c r="I12" s="17"/>
      <c r="J12" s="18"/>
      <c r="K12" s="18"/>
      <c r="L12" s="17"/>
      <c r="M12" s="17"/>
      <c r="N12" s="17"/>
      <c r="O12" s="17"/>
      <c r="P12" s="17"/>
      <c r="Q12" s="17"/>
    </row>
    <row r="13" spans="1:17" x14ac:dyDescent="0.2">
      <c r="A13" s="15" t="s">
        <v>136</v>
      </c>
      <c r="B13" s="18"/>
      <c r="C13" s="18"/>
      <c r="D13" s="18"/>
      <c r="E13" s="18"/>
      <c r="F13" s="18"/>
      <c r="G13" s="18"/>
      <c r="H13" s="17"/>
      <c r="I13" s="17"/>
      <c r="J13" s="18"/>
      <c r="K13" s="18"/>
      <c r="L13" s="16"/>
      <c r="M13" s="16"/>
      <c r="N13" s="16"/>
      <c r="O13" s="16"/>
      <c r="P13" s="16"/>
      <c r="Q13" s="16"/>
    </row>
    <row r="14" spans="1:17" x14ac:dyDescent="0.2">
      <c r="A14" s="15" t="s">
        <v>75</v>
      </c>
    </row>
    <row r="15" spans="1:17" x14ac:dyDescent="0.2">
      <c r="A15" s="15" t="s">
        <v>76</v>
      </c>
    </row>
    <row r="16" spans="1:17" x14ac:dyDescent="0.2">
      <c r="A16" s="15" t="s">
        <v>137</v>
      </c>
    </row>
    <row r="17" spans="1:17" x14ac:dyDescent="0.2">
      <c r="A17" s="15" t="s">
        <v>78</v>
      </c>
    </row>
    <row r="18" spans="1:17" ht="12.6" customHeight="1" x14ac:dyDescent="0.2">
      <c r="A18" s="13" t="s">
        <v>79</v>
      </c>
    </row>
    <row r="19" spans="1:17" x14ac:dyDescent="0.2">
      <c r="A19" s="6"/>
    </row>
    <row r="21" spans="1:17" ht="15" x14ac:dyDescent="0.25">
      <c r="A21" s="44" t="s">
        <v>138</v>
      </c>
    </row>
    <row r="23" spans="1:17" ht="14.25" customHeight="1" x14ac:dyDescent="0.2">
      <c r="A23" s="43"/>
      <c r="B23" s="336" t="s">
        <v>125</v>
      </c>
      <c r="C23" s="336"/>
      <c r="D23" s="336"/>
      <c r="E23" s="336"/>
      <c r="F23" s="336"/>
      <c r="G23" s="336"/>
      <c r="H23" s="336"/>
      <c r="I23" s="336"/>
      <c r="J23" s="336"/>
      <c r="K23" s="338"/>
      <c r="L23" s="339" t="s">
        <v>126</v>
      </c>
      <c r="M23" s="337"/>
      <c r="N23" s="337"/>
      <c r="O23" s="337"/>
      <c r="P23" s="337"/>
      <c r="Q23" s="337"/>
    </row>
    <row r="24" spans="1:17" s="30" customFormat="1" ht="16.5" x14ac:dyDescent="0.2">
      <c r="A24" s="42" t="s">
        <v>51</v>
      </c>
      <c r="B24" s="41" t="s">
        <v>52</v>
      </c>
      <c r="C24" s="36" t="s">
        <v>127</v>
      </c>
      <c r="D24" s="41" t="s">
        <v>54</v>
      </c>
      <c r="E24" s="36" t="s">
        <v>128</v>
      </c>
      <c r="F24" s="41" t="s">
        <v>56</v>
      </c>
      <c r="G24" s="36" t="s">
        <v>129</v>
      </c>
      <c r="H24" s="41" t="s">
        <v>58</v>
      </c>
      <c r="I24" s="36" t="s">
        <v>130</v>
      </c>
      <c r="J24" s="48" t="s">
        <v>60</v>
      </c>
      <c r="K24" s="95" t="s">
        <v>131</v>
      </c>
      <c r="L24" s="94" t="s">
        <v>132</v>
      </c>
      <c r="M24" s="93" t="s">
        <v>133</v>
      </c>
      <c r="N24" s="94" t="s">
        <v>64</v>
      </c>
      <c r="O24" s="93" t="s">
        <v>134</v>
      </c>
      <c r="P24" s="94" t="s">
        <v>66</v>
      </c>
      <c r="Q24" s="93" t="s">
        <v>135</v>
      </c>
    </row>
    <row r="25" spans="1:17" s="30" customFormat="1" x14ac:dyDescent="0.2">
      <c r="A25" s="34">
        <v>2018</v>
      </c>
      <c r="B25" s="27">
        <v>29</v>
      </c>
      <c r="C25" s="30" t="s" cm="1">
        <v>68</v>
      </c>
      <c r="D25" s="27">
        <v>54</v>
      </c>
      <c r="E25" s="30" t="s" cm="1">
        <v>68</v>
      </c>
      <c r="F25" s="27">
        <v>15</v>
      </c>
      <c r="G25" s="30" t="s" cm="1">
        <v>68</v>
      </c>
      <c r="H25" s="27">
        <v>0</v>
      </c>
      <c r="I25" s="30" t="s" cm="1">
        <v>68</v>
      </c>
      <c r="J25" s="26">
        <v>98</v>
      </c>
      <c r="K25" s="30" t="s" cm="1">
        <v>68</v>
      </c>
      <c r="L25" s="103">
        <v>0.3</v>
      </c>
      <c r="M25" s="102" t="s" cm="1">
        <v>68</v>
      </c>
      <c r="N25" s="92">
        <v>0.55000000000000004</v>
      </c>
      <c r="O25" s="101" t="s" cm="1">
        <v>68</v>
      </c>
      <c r="P25" s="92">
        <v>0.15</v>
      </c>
      <c r="Q25" s="28" t="s" cm="1">
        <v>68</v>
      </c>
    </row>
    <row r="26" spans="1:17" x14ac:dyDescent="0.2">
      <c r="A26" s="28">
        <v>2019</v>
      </c>
      <c r="B26" s="27">
        <v>35</v>
      </c>
      <c r="C26" s="30" t="s" cm="1">
        <v>68</v>
      </c>
      <c r="D26" s="27">
        <v>66</v>
      </c>
      <c r="E26" s="30" t="s" cm="1">
        <v>68</v>
      </c>
      <c r="F26" s="27">
        <v>19</v>
      </c>
      <c r="G26" s="30" t="s" cm="1">
        <v>68</v>
      </c>
      <c r="H26" s="27">
        <v>0</v>
      </c>
      <c r="I26" s="30" t="s" cm="1">
        <v>68</v>
      </c>
      <c r="J26" s="26">
        <v>120</v>
      </c>
      <c r="K26" s="30" t="s" cm="1">
        <v>68</v>
      </c>
      <c r="L26" s="100">
        <v>0.28999999999999998</v>
      </c>
      <c r="M26" s="91" t="s" cm="1">
        <v>68</v>
      </c>
      <c r="N26" s="91">
        <v>0.55000000000000004</v>
      </c>
      <c r="O26" s="99" t="s" cm="1">
        <v>68</v>
      </c>
      <c r="P26" s="91">
        <v>0.16</v>
      </c>
      <c r="Q26" s="28" t="s" cm="1">
        <v>68</v>
      </c>
    </row>
    <row r="27" spans="1:17" x14ac:dyDescent="0.2">
      <c r="A27" s="29">
        <v>2020</v>
      </c>
      <c r="B27" s="27">
        <v>37</v>
      </c>
      <c r="C27" s="30" t="s" cm="1">
        <v>68</v>
      </c>
      <c r="D27" s="27">
        <v>58</v>
      </c>
      <c r="E27" s="30" t="s" cm="1">
        <v>68</v>
      </c>
      <c r="F27" s="27">
        <v>10</v>
      </c>
      <c r="G27" s="30" t="s" cm="1">
        <v>68</v>
      </c>
      <c r="H27" s="27">
        <v>0</v>
      </c>
      <c r="I27" s="30" t="s" cm="1">
        <v>68</v>
      </c>
      <c r="J27" s="26">
        <v>105</v>
      </c>
      <c r="K27" s="30" t="s" cm="1">
        <v>68</v>
      </c>
      <c r="L27" s="100">
        <v>0.35</v>
      </c>
      <c r="M27" s="91" t="s" cm="1">
        <v>68</v>
      </c>
      <c r="N27" s="91">
        <v>0.55000000000000004</v>
      </c>
      <c r="O27" s="99" t="s" cm="1">
        <v>68</v>
      </c>
      <c r="P27" s="91">
        <v>0.1</v>
      </c>
      <c r="Q27" s="28" t="s" cm="1">
        <v>68</v>
      </c>
    </row>
    <row r="28" spans="1:17" x14ac:dyDescent="0.2">
      <c r="A28" s="29">
        <v>2021</v>
      </c>
      <c r="B28" s="27">
        <v>18</v>
      </c>
      <c r="C28" s="30" t="s" cm="1">
        <v>68</v>
      </c>
      <c r="D28" s="27">
        <v>66</v>
      </c>
      <c r="E28" s="30" t="s" cm="1">
        <v>68</v>
      </c>
      <c r="F28" s="27">
        <v>24</v>
      </c>
      <c r="G28" s="30" t="s" cm="1">
        <v>68</v>
      </c>
      <c r="H28" s="27">
        <v>0</v>
      </c>
      <c r="I28" s="30" t="s" cm="1">
        <v>68</v>
      </c>
      <c r="J28" s="26">
        <v>108</v>
      </c>
      <c r="K28" s="30" t="s" cm="1">
        <v>68</v>
      </c>
      <c r="L28" s="100">
        <v>0.17</v>
      </c>
      <c r="M28" s="91" t="s" cm="1">
        <v>68</v>
      </c>
      <c r="N28" s="91">
        <v>0.61</v>
      </c>
      <c r="O28" s="99" t="s" cm="1">
        <v>68</v>
      </c>
      <c r="P28" s="91">
        <v>0.22</v>
      </c>
      <c r="Q28" s="28" t="s" cm="1">
        <v>68</v>
      </c>
    </row>
    <row r="29" spans="1:17" x14ac:dyDescent="0.2">
      <c r="A29" s="28">
        <v>2022</v>
      </c>
      <c r="B29" s="27">
        <v>23</v>
      </c>
      <c r="C29" s="30" t="s" cm="1">
        <v>68</v>
      </c>
      <c r="D29" s="27">
        <v>83</v>
      </c>
      <c r="E29" s="30" t="s" cm="1">
        <v>68</v>
      </c>
      <c r="F29" s="27">
        <v>45</v>
      </c>
      <c r="G29" s="30" t="s" cm="1">
        <v>70</v>
      </c>
      <c r="H29" s="27">
        <v>0</v>
      </c>
      <c r="I29" s="30" t="s" cm="1">
        <v>68</v>
      </c>
      <c r="J29" s="26">
        <v>151</v>
      </c>
      <c r="K29" s="30" t="s" cm="1">
        <v>70</v>
      </c>
      <c r="L29" s="100">
        <v>0.15</v>
      </c>
      <c r="M29" s="91" t="s" cm="1">
        <v>68</v>
      </c>
      <c r="N29" s="91">
        <v>0.55000000000000004</v>
      </c>
      <c r="O29" s="99" t="s" cm="1">
        <v>70</v>
      </c>
      <c r="P29" s="91">
        <v>0.3</v>
      </c>
      <c r="Q29" s="28" t="s" cm="1">
        <v>70</v>
      </c>
    </row>
    <row r="30" spans="1:17" ht="15" x14ac:dyDescent="0.25">
      <c r="A30" s="252">
        <v>2023</v>
      </c>
      <c r="B30" s="268">
        <v>24</v>
      </c>
      <c r="C30" s="272" t="s" cm="1">
        <v>68</v>
      </c>
      <c r="D30" s="268">
        <v>159</v>
      </c>
      <c r="E30" s="272" t="s" cm="1">
        <v>68</v>
      </c>
      <c r="F30" s="268">
        <v>45</v>
      </c>
      <c r="G30" s="272" t="s" cm="1">
        <v>68</v>
      </c>
      <c r="H30" s="268">
        <v>0</v>
      </c>
      <c r="I30" s="272" t="s" cm="1">
        <v>68</v>
      </c>
      <c r="J30" s="269">
        <v>228</v>
      </c>
      <c r="K30" s="272" t="s" cm="1">
        <v>68</v>
      </c>
      <c r="L30" s="273">
        <v>0.11</v>
      </c>
      <c r="M30" s="274" t="s" cm="1">
        <v>69</v>
      </c>
      <c r="N30" s="275">
        <v>0.7</v>
      </c>
      <c r="O30" s="274" t="s" cm="1">
        <v>69</v>
      </c>
      <c r="P30" s="275">
        <v>0.2</v>
      </c>
      <c r="Q30" s="252" t="s" cm="1">
        <v>69</v>
      </c>
    </row>
    <row r="31" spans="1:17" ht="15" thickBot="1" x14ac:dyDescent="0.25">
      <c r="A31" s="53" t="s">
        <v>71</v>
      </c>
      <c r="B31" s="22">
        <v>0.04</v>
      </c>
      <c r="C31" s="22"/>
      <c r="D31" s="22">
        <v>0.92</v>
      </c>
      <c r="E31" s="22"/>
      <c r="F31" s="22">
        <v>0</v>
      </c>
      <c r="G31" s="22"/>
      <c r="H31" s="22" t="s">
        <v>72</v>
      </c>
      <c r="I31" s="22"/>
      <c r="J31" s="90">
        <v>0.51</v>
      </c>
      <c r="K31" s="20"/>
      <c r="L31" s="22" t="s">
        <v>72</v>
      </c>
      <c r="M31" s="22"/>
      <c r="N31" s="22" t="s">
        <v>72</v>
      </c>
      <c r="O31" s="22"/>
      <c r="P31" s="22" t="s">
        <v>72</v>
      </c>
      <c r="Q31" s="89"/>
    </row>
    <row r="32" spans="1:17" ht="15" thickTop="1" x14ac:dyDescent="0.2">
      <c r="A32" s="7" t="s">
        <v>74</v>
      </c>
      <c r="B32" s="18"/>
      <c r="C32" s="18"/>
      <c r="D32" s="18"/>
      <c r="E32" s="18"/>
      <c r="F32" s="18"/>
      <c r="G32" s="18"/>
      <c r="H32" s="17"/>
      <c r="I32" s="17"/>
      <c r="J32" s="18"/>
      <c r="K32" s="18"/>
      <c r="L32" s="17"/>
      <c r="M32" s="17"/>
      <c r="N32" s="17"/>
      <c r="O32" s="17"/>
      <c r="P32" s="17"/>
      <c r="Q32" s="17"/>
    </row>
    <row r="33" spans="1:17" x14ac:dyDescent="0.2">
      <c r="A33" s="15" t="s">
        <v>136</v>
      </c>
      <c r="B33" s="18"/>
      <c r="C33" s="18"/>
      <c r="D33" s="18"/>
      <c r="E33" s="18"/>
      <c r="F33" s="18"/>
      <c r="G33" s="18"/>
      <c r="H33" s="17"/>
      <c r="I33" s="17"/>
      <c r="J33" s="18"/>
      <c r="K33" s="18"/>
      <c r="L33" s="17"/>
      <c r="M33" s="17"/>
      <c r="N33" s="17"/>
      <c r="O33" s="17"/>
      <c r="P33" s="17"/>
      <c r="Q33" s="17"/>
    </row>
    <row r="34" spans="1:17" x14ac:dyDescent="0.2">
      <c r="A34" s="15" t="s">
        <v>75</v>
      </c>
    </row>
    <row r="35" spans="1:17" x14ac:dyDescent="0.2">
      <c r="A35" s="15" t="s">
        <v>76</v>
      </c>
    </row>
    <row r="36" spans="1:17" x14ac:dyDescent="0.2">
      <c r="A36" s="15" t="s">
        <v>137</v>
      </c>
    </row>
    <row r="37" spans="1:17" x14ac:dyDescent="0.2">
      <c r="A37" s="15" t="s">
        <v>78</v>
      </c>
    </row>
    <row r="38" spans="1:17" x14ac:dyDescent="0.2">
      <c r="A38" s="13" t="s">
        <v>79</v>
      </c>
    </row>
    <row r="39" spans="1:17" x14ac:dyDescent="0.2">
      <c r="A39" s="13"/>
    </row>
    <row r="41" spans="1:17" ht="15" x14ac:dyDescent="0.25">
      <c r="A41" s="44" t="s">
        <v>139</v>
      </c>
    </row>
    <row r="43" spans="1:17" ht="14.25" customHeight="1" x14ac:dyDescent="0.2">
      <c r="A43" s="43"/>
      <c r="B43" s="336" t="s">
        <v>125</v>
      </c>
      <c r="C43" s="336"/>
      <c r="D43" s="336"/>
      <c r="E43" s="336"/>
      <c r="F43" s="336"/>
      <c r="G43" s="336"/>
      <c r="H43" s="336"/>
      <c r="I43" s="336"/>
      <c r="J43" s="336"/>
      <c r="K43" s="338"/>
      <c r="L43" s="339" t="s">
        <v>126</v>
      </c>
      <c r="M43" s="337"/>
      <c r="N43" s="337"/>
      <c r="O43" s="337"/>
      <c r="P43" s="337"/>
      <c r="Q43" s="337"/>
    </row>
    <row r="44" spans="1:17" s="30" customFormat="1" ht="16.5" x14ac:dyDescent="0.2">
      <c r="A44" s="42" t="s">
        <v>51</v>
      </c>
      <c r="B44" s="41" t="s">
        <v>52</v>
      </c>
      <c r="C44" s="36" t="s">
        <v>127</v>
      </c>
      <c r="D44" s="41" t="s">
        <v>54</v>
      </c>
      <c r="E44" s="36" t="s">
        <v>128</v>
      </c>
      <c r="F44" s="41" t="s">
        <v>56</v>
      </c>
      <c r="G44" s="36" t="s">
        <v>129</v>
      </c>
      <c r="H44" s="41" t="s">
        <v>58</v>
      </c>
      <c r="I44" s="36" t="s">
        <v>130</v>
      </c>
      <c r="J44" s="48" t="s">
        <v>60</v>
      </c>
      <c r="K44" s="95" t="s">
        <v>131</v>
      </c>
      <c r="L44" s="94" t="s">
        <v>132</v>
      </c>
      <c r="M44" s="93" t="s">
        <v>133</v>
      </c>
      <c r="N44" s="94" t="s">
        <v>64</v>
      </c>
      <c r="O44" s="93" t="s">
        <v>134</v>
      </c>
      <c r="P44" s="94" t="s">
        <v>66</v>
      </c>
      <c r="Q44" s="93" t="s">
        <v>135</v>
      </c>
    </row>
    <row r="45" spans="1:17" s="30" customFormat="1" x14ac:dyDescent="0.2">
      <c r="A45" s="34">
        <v>2018</v>
      </c>
      <c r="B45" s="27">
        <v>31</v>
      </c>
      <c r="C45" s="28" t="s" cm="1">
        <v>68</v>
      </c>
      <c r="D45" s="27">
        <v>50</v>
      </c>
      <c r="E45" s="28" t="s" cm="1">
        <v>68</v>
      </c>
      <c r="F45" s="27">
        <v>11</v>
      </c>
      <c r="G45" s="28" t="s" cm="1">
        <v>68</v>
      </c>
      <c r="H45" s="27">
        <v>0</v>
      </c>
      <c r="I45" s="28" t="s" cm="1">
        <v>68</v>
      </c>
      <c r="J45" s="26">
        <v>92</v>
      </c>
      <c r="K45" s="63" t="s" cm="1">
        <v>68</v>
      </c>
      <c r="L45" s="92">
        <v>0.34</v>
      </c>
      <c r="M45" s="97" t="s" cm="1">
        <v>68</v>
      </c>
      <c r="N45" s="92">
        <v>0.54</v>
      </c>
      <c r="O45" s="96" t="s" cm="1">
        <v>68</v>
      </c>
      <c r="P45" s="92">
        <v>0.12</v>
      </c>
      <c r="Q45" s="30" t="s" cm="1">
        <v>68</v>
      </c>
    </row>
    <row r="46" spans="1:17" x14ac:dyDescent="0.2">
      <c r="A46" s="28">
        <v>2019</v>
      </c>
      <c r="B46" s="27">
        <v>37</v>
      </c>
      <c r="C46" s="28" t="s" cm="1">
        <v>68</v>
      </c>
      <c r="D46" s="27">
        <v>29</v>
      </c>
      <c r="E46" s="28" t="s" cm="1">
        <v>68</v>
      </c>
      <c r="F46" s="27">
        <v>18</v>
      </c>
      <c r="G46" s="28" t="s" cm="1">
        <v>68</v>
      </c>
      <c r="H46" s="27">
        <v>0</v>
      </c>
      <c r="I46" s="28" t="s" cm="1">
        <v>68</v>
      </c>
      <c r="J46" s="26">
        <v>84</v>
      </c>
      <c r="K46" s="63" t="s" cm="1">
        <v>68</v>
      </c>
      <c r="L46" s="24">
        <v>0.44</v>
      </c>
      <c r="M46" s="62" t="s" cm="1">
        <v>68</v>
      </c>
      <c r="N46" s="24">
        <v>0.35</v>
      </c>
      <c r="O46" s="62" t="s" cm="1">
        <v>68</v>
      </c>
      <c r="P46" s="24">
        <v>0.21</v>
      </c>
      <c r="Q46" s="27" t="s" cm="1">
        <v>68</v>
      </c>
    </row>
    <row r="47" spans="1:17" x14ac:dyDescent="0.2">
      <c r="A47" s="29">
        <v>2020</v>
      </c>
      <c r="B47" s="27">
        <v>28</v>
      </c>
      <c r="C47" s="28" t="s" cm="1">
        <v>68</v>
      </c>
      <c r="D47" s="27">
        <v>44</v>
      </c>
      <c r="E47" s="28" t="s" cm="1">
        <v>68</v>
      </c>
      <c r="F47" s="27">
        <v>13</v>
      </c>
      <c r="G47" s="28" t="s" cm="1">
        <v>68</v>
      </c>
      <c r="H47" s="27">
        <v>0</v>
      </c>
      <c r="I47" s="28" t="s" cm="1">
        <v>68</v>
      </c>
      <c r="J47" s="26">
        <v>85</v>
      </c>
      <c r="K47" s="63" t="s" cm="1">
        <v>68</v>
      </c>
      <c r="L47" s="24">
        <v>0.33</v>
      </c>
      <c r="M47" s="62" t="s" cm="1">
        <v>68</v>
      </c>
      <c r="N47" s="24">
        <v>0.52</v>
      </c>
      <c r="O47" s="62" t="s" cm="1">
        <v>68</v>
      </c>
      <c r="P47" s="24">
        <v>0.15</v>
      </c>
      <c r="Q47" s="27" t="s" cm="1">
        <v>68</v>
      </c>
    </row>
    <row r="48" spans="1:17" x14ac:dyDescent="0.2">
      <c r="A48" s="29">
        <v>2021</v>
      </c>
      <c r="B48" s="27">
        <v>39</v>
      </c>
      <c r="C48" s="28" t="s" cm="1">
        <v>68</v>
      </c>
      <c r="D48" s="27">
        <v>32</v>
      </c>
      <c r="E48" s="28" t="s" cm="1">
        <v>68</v>
      </c>
      <c r="F48" s="27">
        <v>14</v>
      </c>
      <c r="G48" s="28" t="s" cm="1">
        <v>68</v>
      </c>
      <c r="H48" s="27">
        <v>0</v>
      </c>
      <c r="I48" s="28" t="s" cm="1">
        <v>68</v>
      </c>
      <c r="J48" s="26">
        <v>85</v>
      </c>
      <c r="K48" s="63" t="s" cm="1">
        <v>68</v>
      </c>
      <c r="L48" s="24">
        <v>0.46</v>
      </c>
      <c r="M48" s="62" t="s" cm="1">
        <v>68</v>
      </c>
      <c r="N48" s="24">
        <v>0.38</v>
      </c>
      <c r="O48" s="62" t="s" cm="1">
        <v>68</v>
      </c>
      <c r="P48" s="24">
        <v>0.16</v>
      </c>
      <c r="Q48" s="27" t="s" cm="1">
        <v>68</v>
      </c>
    </row>
    <row r="49" spans="1:17" x14ac:dyDescent="0.2">
      <c r="A49" s="28">
        <v>2022</v>
      </c>
      <c r="B49" s="27">
        <v>30</v>
      </c>
      <c r="C49" s="28" t="s" cm="1">
        <v>68</v>
      </c>
      <c r="D49" s="27">
        <v>21</v>
      </c>
      <c r="E49" s="28" t="s" cm="1">
        <v>68</v>
      </c>
      <c r="F49" s="27">
        <v>6</v>
      </c>
      <c r="G49" s="28" t="s" cm="1">
        <v>68</v>
      </c>
      <c r="H49" s="27">
        <v>0</v>
      </c>
      <c r="I49" s="28" t="s" cm="1">
        <v>68</v>
      </c>
      <c r="J49" s="26">
        <v>57</v>
      </c>
      <c r="K49" s="63" t="s" cm="1">
        <v>68</v>
      </c>
      <c r="L49" s="227">
        <v>0.53</v>
      </c>
      <c r="M49" s="27" t="s" cm="1">
        <v>69</v>
      </c>
      <c r="N49" s="227">
        <v>0.37</v>
      </c>
      <c r="O49" s="27" t="s" cm="1">
        <v>69</v>
      </c>
      <c r="P49" s="227">
        <v>0.11</v>
      </c>
      <c r="Q49" s="27" t="s" cm="1">
        <v>69</v>
      </c>
    </row>
    <row r="50" spans="1:17" ht="15" x14ac:dyDescent="0.25">
      <c r="A50" s="276">
        <v>2023</v>
      </c>
      <c r="B50" s="277" t="s">
        <v>122</v>
      </c>
      <c r="C50" s="276" t="s" cm="1">
        <v>68</v>
      </c>
      <c r="D50" s="277" t="s">
        <v>122</v>
      </c>
      <c r="E50" s="276" t="s" cm="1">
        <v>68</v>
      </c>
      <c r="F50" s="277" t="s">
        <v>122</v>
      </c>
      <c r="G50" s="278">
        <v>5</v>
      </c>
      <c r="H50" s="277">
        <v>0</v>
      </c>
      <c r="I50" s="276" t="s" cm="1">
        <v>68</v>
      </c>
      <c r="J50" s="279">
        <v>47</v>
      </c>
      <c r="K50" s="280" t="s" cm="1">
        <v>68</v>
      </c>
      <c r="L50" s="281" t="s">
        <v>122</v>
      </c>
      <c r="M50" s="282" t="s" cm="1">
        <v>68</v>
      </c>
      <c r="N50" s="281" t="s">
        <v>122</v>
      </c>
      <c r="O50" s="282" t="s" cm="1">
        <v>68</v>
      </c>
      <c r="P50" s="281" t="s">
        <v>122</v>
      </c>
      <c r="Q50" s="277"/>
    </row>
    <row r="51" spans="1:17" ht="15" thickBot="1" x14ac:dyDescent="0.25">
      <c r="A51" s="205" t="s">
        <v>71</v>
      </c>
      <c r="B51" s="22" t="s">
        <v>122</v>
      </c>
      <c r="C51" s="22"/>
      <c r="D51" s="22" t="s">
        <v>122</v>
      </c>
      <c r="E51" s="22"/>
      <c r="F51" s="22" t="s">
        <v>122</v>
      </c>
      <c r="G51" s="22"/>
      <c r="H51" s="22" t="s">
        <v>72</v>
      </c>
      <c r="I51" s="22"/>
      <c r="J51" s="90">
        <v>-0.18</v>
      </c>
      <c r="K51" s="51"/>
      <c r="L51" s="22" t="s">
        <v>122</v>
      </c>
      <c r="M51" s="22"/>
      <c r="N51" s="22" t="s">
        <v>122</v>
      </c>
      <c r="O51" s="22"/>
      <c r="P51" s="22" t="s">
        <v>122</v>
      </c>
      <c r="Q51" s="208"/>
    </row>
    <row r="52" spans="1:17" ht="15" thickTop="1" x14ac:dyDescent="0.2">
      <c r="A52" s="15" t="s">
        <v>123</v>
      </c>
      <c r="B52" s="18"/>
      <c r="C52" s="18"/>
      <c r="D52" s="18"/>
      <c r="E52" s="18"/>
      <c r="F52" s="18"/>
      <c r="G52" s="18"/>
      <c r="H52" s="17"/>
      <c r="I52" s="17"/>
      <c r="J52" s="18"/>
      <c r="K52" s="18"/>
      <c r="L52" s="17"/>
      <c r="M52" s="17"/>
      <c r="N52" s="17"/>
      <c r="O52" s="17"/>
      <c r="P52" s="17"/>
      <c r="Q52" s="17"/>
    </row>
    <row r="53" spans="1:17" x14ac:dyDescent="0.2">
      <c r="A53" s="15" t="s">
        <v>140</v>
      </c>
      <c r="B53" s="18"/>
      <c r="C53" s="18"/>
      <c r="D53" s="18"/>
      <c r="E53" s="18"/>
      <c r="F53" s="18"/>
      <c r="G53" s="18"/>
      <c r="H53" s="17"/>
      <c r="I53" s="17"/>
      <c r="J53" s="18"/>
      <c r="K53" s="18"/>
      <c r="L53" s="17"/>
      <c r="M53" s="17"/>
      <c r="N53" s="17"/>
      <c r="O53" s="17"/>
      <c r="P53" s="17"/>
      <c r="Q53" s="17"/>
    </row>
    <row r="54" spans="1:17" x14ac:dyDescent="0.2">
      <c r="A54" s="15" t="s">
        <v>136</v>
      </c>
      <c r="B54" s="18"/>
      <c r="C54" s="18"/>
      <c r="D54" s="18"/>
      <c r="E54" s="18"/>
      <c r="F54" s="18"/>
      <c r="G54" s="18"/>
      <c r="H54" s="17"/>
      <c r="I54" s="17"/>
      <c r="J54" s="18"/>
      <c r="K54" s="18"/>
      <c r="L54" s="17"/>
      <c r="M54" s="17"/>
      <c r="N54" s="17"/>
      <c r="O54" s="17"/>
      <c r="P54" s="17"/>
      <c r="Q54" s="17"/>
    </row>
    <row r="55" spans="1:17" x14ac:dyDescent="0.2">
      <c r="A55" s="15" t="s">
        <v>75</v>
      </c>
    </row>
    <row r="56" spans="1:17" x14ac:dyDescent="0.2">
      <c r="A56" s="15" t="s">
        <v>76</v>
      </c>
    </row>
    <row r="57" spans="1:17" x14ac:dyDescent="0.2">
      <c r="A57" s="15" t="s">
        <v>137</v>
      </c>
    </row>
    <row r="58" spans="1:17" x14ac:dyDescent="0.2">
      <c r="A58" s="15" t="s">
        <v>78</v>
      </c>
    </row>
    <row r="59" spans="1:17" x14ac:dyDescent="0.2">
      <c r="A59" s="15" t="s">
        <v>307</v>
      </c>
    </row>
    <row r="60" spans="1:17" x14ac:dyDescent="0.2">
      <c r="A60" s="13" t="s">
        <v>79</v>
      </c>
    </row>
    <row r="63" spans="1:17" ht="15" x14ac:dyDescent="0.25">
      <c r="A63" s="44" t="s">
        <v>297</v>
      </c>
    </row>
    <row r="65" spans="1:17" ht="14.25" customHeight="1" x14ac:dyDescent="0.2">
      <c r="A65" s="43"/>
      <c r="B65" s="336" t="s">
        <v>125</v>
      </c>
      <c r="C65" s="336"/>
      <c r="D65" s="336"/>
      <c r="E65" s="336"/>
      <c r="F65" s="336"/>
      <c r="G65" s="336"/>
      <c r="H65" s="336"/>
      <c r="I65" s="336"/>
      <c r="J65" s="336"/>
      <c r="K65" s="338"/>
      <c r="L65" s="339" t="s">
        <v>126</v>
      </c>
      <c r="M65" s="337"/>
      <c r="N65" s="337"/>
      <c r="O65" s="337"/>
      <c r="P65" s="337"/>
      <c r="Q65" s="337"/>
    </row>
    <row r="66" spans="1:17" s="30" customFormat="1" ht="16.5" x14ac:dyDescent="0.2">
      <c r="A66" s="42" t="s">
        <v>51</v>
      </c>
      <c r="B66" s="41" t="s">
        <v>52</v>
      </c>
      <c r="C66" s="36" t="s">
        <v>127</v>
      </c>
      <c r="D66" s="41" t="s">
        <v>54</v>
      </c>
      <c r="E66" s="36" t="s">
        <v>128</v>
      </c>
      <c r="F66" s="41" t="s">
        <v>56</v>
      </c>
      <c r="G66" s="36" t="s">
        <v>129</v>
      </c>
      <c r="H66" s="41" t="s">
        <v>58</v>
      </c>
      <c r="I66" s="36" t="s">
        <v>130</v>
      </c>
      <c r="J66" s="48" t="s">
        <v>60</v>
      </c>
      <c r="K66" s="95" t="s">
        <v>131</v>
      </c>
      <c r="L66" s="94" t="s">
        <v>132</v>
      </c>
      <c r="M66" s="93" t="s">
        <v>133</v>
      </c>
      <c r="N66" s="94" t="s">
        <v>64</v>
      </c>
      <c r="O66" s="93" t="s">
        <v>134</v>
      </c>
      <c r="P66" s="94" t="s">
        <v>66</v>
      </c>
      <c r="Q66" s="93" t="s">
        <v>135</v>
      </c>
    </row>
    <row r="67" spans="1:17" s="30" customFormat="1" x14ac:dyDescent="0.2">
      <c r="A67" s="222">
        <v>2018</v>
      </c>
      <c r="B67" s="218">
        <v>10</v>
      </c>
      <c r="C67" s="218" t="s" cm="1">
        <v>68</v>
      </c>
      <c r="D67" s="218">
        <v>51</v>
      </c>
      <c r="E67" s="218" t="s" cm="1">
        <v>68</v>
      </c>
      <c r="F67" s="218">
        <v>13</v>
      </c>
      <c r="G67" s="218" t="s" cm="1">
        <v>68</v>
      </c>
      <c r="H67" s="218">
        <v>0</v>
      </c>
      <c r="I67" s="218" t="s" cm="1">
        <v>68</v>
      </c>
      <c r="J67" s="223">
        <v>74</v>
      </c>
      <c r="K67" s="224" t="s" cm="1">
        <v>68</v>
      </c>
      <c r="L67" s="250">
        <v>0.14000000000000001</v>
      </c>
      <c r="M67" s="225" t="s" cm="1">
        <v>69</v>
      </c>
      <c r="N67" s="250">
        <v>0.69</v>
      </c>
      <c r="O67" s="225" t="s" cm="1">
        <v>69</v>
      </c>
      <c r="P67" s="250">
        <v>0.18</v>
      </c>
      <c r="Q67" s="225" t="s" cm="1">
        <v>69</v>
      </c>
    </row>
    <row r="68" spans="1:17" x14ac:dyDescent="0.2">
      <c r="A68" s="204">
        <v>2019</v>
      </c>
      <c r="B68" s="218">
        <v>10</v>
      </c>
      <c r="C68" s="218" t="s" cm="1">
        <v>68</v>
      </c>
      <c r="D68" s="218">
        <v>35</v>
      </c>
      <c r="E68" s="218" t="s" cm="1">
        <v>68</v>
      </c>
      <c r="F68" s="218">
        <v>9</v>
      </c>
      <c r="G68" s="218" t="s" cm="1">
        <v>68</v>
      </c>
      <c r="H68" s="218">
        <v>0</v>
      </c>
      <c r="I68" s="218" t="s" cm="1">
        <v>68</v>
      </c>
      <c r="J68" s="223">
        <v>54</v>
      </c>
      <c r="K68" s="226" t="s" cm="1">
        <v>68</v>
      </c>
      <c r="L68" s="227">
        <v>0.19</v>
      </c>
      <c r="M68" s="204" t="s" cm="1">
        <v>69</v>
      </c>
      <c r="N68" s="227">
        <v>0.65</v>
      </c>
      <c r="O68" s="204" t="s" cm="1">
        <v>69</v>
      </c>
      <c r="P68" s="227">
        <v>0.17</v>
      </c>
      <c r="Q68" s="204" t="s" cm="1">
        <v>69</v>
      </c>
    </row>
    <row r="69" spans="1:17" x14ac:dyDescent="0.2">
      <c r="A69" s="203">
        <v>2020</v>
      </c>
      <c r="B69" s="218" t="s">
        <v>122</v>
      </c>
      <c r="C69" s="218" t="s" cm="1">
        <v>68</v>
      </c>
      <c r="D69" s="218" t="s">
        <v>122</v>
      </c>
      <c r="E69" s="218" t="s" cm="1">
        <v>68</v>
      </c>
      <c r="F69" s="218" t="s">
        <v>122</v>
      </c>
      <c r="G69" s="218" t="s" cm="1">
        <v>68</v>
      </c>
      <c r="H69" s="218">
        <v>0</v>
      </c>
      <c r="I69" s="218" t="s" cm="1">
        <v>68</v>
      </c>
      <c r="J69" s="223">
        <v>45</v>
      </c>
      <c r="K69" s="226" t="s" cm="1">
        <v>68</v>
      </c>
      <c r="L69" s="227" t="s">
        <v>122</v>
      </c>
      <c r="M69" s="228"/>
      <c r="N69" s="227" t="s">
        <v>122</v>
      </c>
      <c r="O69" s="204"/>
      <c r="P69" s="227" t="s">
        <v>122</v>
      </c>
      <c r="Q69" s="204"/>
    </row>
    <row r="70" spans="1:17" x14ac:dyDescent="0.2">
      <c r="A70" s="203">
        <v>2021</v>
      </c>
      <c r="B70" s="218">
        <v>15</v>
      </c>
      <c r="C70" s="218" t="s" cm="1">
        <v>68</v>
      </c>
      <c r="D70" s="218">
        <v>43</v>
      </c>
      <c r="E70" s="218" t="s" cm="1">
        <v>68</v>
      </c>
      <c r="F70" s="218">
        <v>7</v>
      </c>
      <c r="G70" s="218" t="s" cm="1">
        <v>68</v>
      </c>
      <c r="H70" s="218">
        <v>0</v>
      </c>
      <c r="I70" s="218" t="s" cm="1">
        <v>68</v>
      </c>
      <c r="J70" s="223">
        <v>65</v>
      </c>
      <c r="K70" s="226" t="s" cm="1">
        <v>68</v>
      </c>
      <c r="L70" s="227">
        <v>0.23</v>
      </c>
      <c r="M70" s="228" t="s" cm="1">
        <v>68</v>
      </c>
      <c r="N70" s="227">
        <v>0.66</v>
      </c>
      <c r="O70" s="228" t="s" cm="1">
        <v>68</v>
      </c>
      <c r="P70" s="227">
        <v>0.11</v>
      </c>
      <c r="Q70" s="218" t="s" cm="1">
        <v>68</v>
      </c>
    </row>
    <row r="71" spans="1:17" x14ac:dyDescent="0.2">
      <c r="A71" s="204">
        <v>2022</v>
      </c>
      <c r="B71" s="218">
        <v>14</v>
      </c>
      <c r="C71" s="218" t="s" cm="1">
        <v>70</v>
      </c>
      <c r="D71" s="218">
        <v>38</v>
      </c>
      <c r="E71" s="218" t="s" cm="1">
        <v>70</v>
      </c>
      <c r="F71" s="218">
        <v>23</v>
      </c>
      <c r="G71" s="218" t="s" cm="1">
        <v>68</v>
      </c>
      <c r="H71" s="218">
        <v>0</v>
      </c>
      <c r="I71" s="218" t="s" cm="1">
        <v>68</v>
      </c>
      <c r="J71" s="223">
        <v>75</v>
      </c>
      <c r="K71" s="226" t="s" cm="1">
        <v>70</v>
      </c>
      <c r="L71" s="227">
        <v>0.19</v>
      </c>
      <c r="M71" s="218" t="s" cm="1">
        <v>141</v>
      </c>
      <c r="N71" s="227">
        <v>0.51</v>
      </c>
      <c r="O71" s="218" t="s" cm="1">
        <v>141</v>
      </c>
      <c r="P71" s="227">
        <v>0.31</v>
      </c>
      <c r="Q71" s="218" t="s" cm="1">
        <v>141</v>
      </c>
    </row>
    <row r="72" spans="1:17" ht="15" x14ac:dyDescent="0.25">
      <c r="A72" s="283">
        <v>2023</v>
      </c>
      <c r="B72" s="284" t="s">
        <v>122</v>
      </c>
      <c r="C72" s="277" t="s" cm="1">
        <v>68</v>
      </c>
      <c r="D72" s="284" t="s">
        <v>122</v>
      </c>
      <c r="E72" s="284" t="s" cm="1">
        <v>68</v>
      </c>
      <c r="F72" s="284" t="s">
        <v>122</v>
      </c>
      <c r="G72" s="284" t="s" cm="1">
        <v>68</v>
      </c>
      <c r="H72" s="277">
        <v>0</v>
      </c>
      <c r="I72" s="284" t="s" cm="1">
        <v>68</v>
      </c>
      <c r="J72" s="285">
        <v>101</v>
      </c>
      <c r="K72" s="286" t="s" cm="1">
        <v>68</v>
      </c>
      <c r="L72" s="281" t="s">
        <v>122</v>
      </c>
      <c r="M72" s="275" t="s" cm="1">
        <v>68</v>
      </c>
      <c r="N72" s="281" t="s">
        <v>122</v>
      </c>
      <c r="O72" s="275" t="s" cm="1">
        <v>68</v>
      </c>
      <c r="P72" s="281" t="s">
        <v>122</v>
      </c>
      <c r="Q72" s="277" t="s" cm="1">
        <v>68</v>
      </c>
    </row>
    <row r="73" spans="1:17" ht="15" thickBot="1" x14ac:dyDescent="0.25">
      <c r="A73" s="229" t="s">
        <v>71</v>
      </c>
      <c r="B73" s="22" t="s">
        <v>122</v>
      </c>
      <c r="C73" s="22"/>
      <c r="D73" s="22" t="s">
        <v>122</v>
      </c>
      <c r="E73" s="22"/>
      <c r="F73" s="22" t="s">
        <v>122</v>
      </c>
      <c r="G73" s="22"/>
      <c r="H73" s="22" t="s">
        <v>72</v>
      </c>
      <c r="I73" s="22"/>
      <c r="J73" s="90">
        <v>0.35</v>
      </c>
      <c r="K73" s="20"/>
      <c r="L73" s="21" t="s">
        <v>122</v>
      </c>
      <c r="M73" s="21"/>
      <c r="N73" s="21" t="s">
        <v>122</v>
      </c>
      <c r="O73" s="21"/>
      <c r="P73" s="21" t="s">
        <v>122</v>
      </c>
      <c r="Q73" s="208"/>
    </row>
    <row r="74" spans="1:17" ht="15" thickTop="1" x14ac:dyDescent="0.2">
      <c r="A74" s="15" t="s">
        <v>74</v>
      </c>
      <c r="B74" s="18"/>
      <c r="C74" s="18"/>
      <c r="D74" s="18"/>
      <c r="E74" s="18"/>
      <c r="F74" s="18"/>
      <c r="G74" s="18"/>
      <c r="H74" s="17"/>
      <c r="I74" s="17"/>
      <c r="J74" s="18"/>
      <c r="K74" s="18"/>
      <c r="L74" s="17"/>
      <c r="M74" s="17"/>
      <c r="N74" s="17"/>
      <c r="O74" s="17"/>
      <c r="P74" s="17"/>
      <c r="Q74" s="17"/>
    </row>
    <row r="75" spans="1:17" x14ac:dyDescent="0.2">
      <c r="A75" s="15" t="s">
        <v>197</v>
      </c>
      <c r="B75" s="18"/>
      <c r="C75" s="18"/>
      <c r="D75" s="18"/>
      <c r="E75" s="18"/>
      <c r="F75" s="18"/>
      <c r="G75" s="18"/>
      <c r="H75" s="17"/>
      <c r="I75" s="17"/>
      <c r="J75" s="18"/>
      <c r="K75" s="18"/>
      <c r="L75" s="17"/>
      <c r="M75" s="17"/>
      <c r="N75" s="17"/>
      <c r="O75" s="17"/>
      <c r="P75" s="17"/>
      <c r="Q75" s="17"/>
    </row>
    <row r="76" spans="1:17" x14ac:dyDescent="0.2">
      <c r="A76" s="15" t="s">
        <v>75</v>
      </c>
    </row>
    <row r="77" spans="1:17" x14ac:dyDescent="0.2">
      <c r="A77" s="15" t="s">
        <v>76</v>
      </c>
    </row>
    <row r="78" spans="1:17" x14ac:dyDescent="0.2">
      <c r="A78" s="15" t="s">
        <v>137</v>
      </c>
    </row>
    <row r="79" spans="1:17" x14ac:dyDescent="0.2">
      <c r="A79" s="15" t="s">
        <v>78</v>
      </c>
    </row>
    <row r="80" spans="1:17" x14ac:dyDescent="0.2">
      <c r="A80" s="13" t="s">
        <v>79</v>
      </c>
    </row>
    <row r="83" spans="1:17" ht="15" x14ac:dyDescent="0.25">
      <c r="A83" s="44" t="s">
        <v>298</v>
      </c>
    </row>
    <row r="85" spans="1:17" ht="14.25" customHeight="1" x14ac:dyDescent="0.2">
      <c r="A85" s="43"/>
      <c r="B85" s="336" t="s">
        <v>125</v>
      </c>
      <c r="C85" s="336"/>
      <c r="D85" s="336"/>
      <c r="E85" s="336"/>
      <c r="F85" s="336"/>
      <c r="G85" s="336"/>
      <c r="H85" s="336"/>
      <c r="I85" s="336"/>
      <c r="J85" s="336"/>
      <c r="K85" s="338"/>
      <c r="L85" s="339" t="s">
        <v>126</v>
      </c>
      <c r="M85" s="337"/>
      <c r="N85" s="337"/>
      <c r="O85" s="337"/>
      <c r="P85" s="337"/>
      <c r="Q85" s="337"/>
    </row>
    <row r="86" spans="1:17" s="30" customFormat="1" ht="16.5" x14ac:dyDescent="0.2">
      <c r="A86" s="42" t="s">
        <v>51</v>
      </c>
      <c r="B86" s="41" t="s">
        <v>52</v>
      </c>
      <c r="C86" s="36" t="s">
        <v>127</v>
      </c>
      <c r="D86" s="41" t="s">
        <v>54</v>
      </c>
      <c r="E86" s="36" t="s">
        <v>128</v>
      </c>
      <c r="F86" s="41" t="s">
        <v>56</v>
      </c>
      <c r="G86" s="36" t="s">
        <v>129</v>
      </c>
      <c r="H86" s="41" t="s">
        <v>58</v>
      </c>
      <c r="I86" s="36" t="s">
        <v>130</v>
      </c>
      <c r="J86" s="48" t="s">
        <v>60</v>
      </c>
      <c r="K86" s="95" t="s">
        <v>131</v>
      </c>
      <c r="L86" s="94" t="s">
        <v>132</v>
      </c>
      <c r="M86" s="93" t="s">
        <v>133</v>
      </c>
      <c r="N86" s="94" t="s">
        <v>64</v>
      </c>
      <c r="O86" s="93" t="s">
        <v>134</v>
      </c>
      <c r="P86" s="94" t="s">
        <v>66</v>
      </c>
      <c r="Q86" s="93" t="s">
        <v>135</v>
      </c>
    </row>
    <row r="87" spans="1:17" s="30" customFormat="1" x14ac:dyDescent="0.2">
      <c r="A87" s="34">
        <v>2018</v>
      </c>
      <c r="B87" s="27">
        <v>12</v>
      </c>
      <c r="C87" s="27" t="s" cm="1">
        <v>68</v>
      </c>
      <c r="D87" s="27">
        <v>58</v>
      </c>
      <c r="E87" s="27" t="s" cm="1">
        <v>68</v>
      </c>
      <c r="F87" s="27">
        <v>17</v>
      </c>
      <c r="G87" s="27" t="s" cm="1">
        <v>68</v>
      </c>
      <c r="H87" s="27">
        <v>0</v>
      </c>
      <c r="I87" s="27" t="s" cm="1">
        <v>68</v>
      </c>
      <c r="J87" s="26">
        <v>87</v>
      </c>
      <c r="K87" s="25" t="s" cm="1">
        <v>68</v>
      </c>
      <c r="L87" s="250">
        <v>0.14000000000000001</v>
      </c>
      <c r="M87" s="28" t="s" cm="1">
        <v>69</v>
      </c>
      <c r="N87" s="250">
        <v>0.67</v>
      </c>
      <c r="O87" s="28" t="s" cm="1">
        <v>69</v>
      </c>
      <c r="P87" s="250">
        <v>0.2</v>
      </c>
      <c r="Q87" s="28" t="s" cm="1">
        <v>69</v>
      </c>
    </row>
    <row r="88" spans="1:17" x14ac:dyDescent="0.2">
      <c r="A88" s="28">
        <v>2019</v>
      </c>
      <c r="B88" s="27">
        <v>11</v>
      </c>
      <c r="C88" s="27" t="s" cm="1">
        <v>68</v>
      </c>
      <c r="D88" s="27">
        <v>45</v>
      </c>
      <c r="E88" s="27" t="s" cm="1">
        <v>68</v>
      </c>
      <c r="F88" s="27">
        <v>11</v>
      </c>
      <c r="G88" s="27" t="s" cm="1">
        <v>68</v>
      </c>
      <c r="H88" s="27">
        <v>0</v>
      </c>
      <c r="I88" s="27" t="s" cm="1">
        <v>68</v>
      </c>
      <c r="J88" s="26">
        <v>67</v>
      </c>
      <c r="K88" s="25" t="s" cm="1">
        <v>68</v>
      </c>
      <c r="L88" s="228">
        <v>0.16</v>
      </c>
      <c r="M88" s="28" t="s" cm="1">
        <v>69</v>
      </c>
      <c r="N88" s="228">
        <v>0.67</v>
      </c>
      <c r="O88" s="28" t="s" cm="1">
        <v>69</v>
      </c>
      <c r="P88" s="228">
        <v>0.16</v>
      </c>
      <c r="Q88" s="28" t="s" cm="1">
        <v>69</v>
      </c>
    </row>
    <row r="89" spans="1:17" x14ac:dyDescent="0.2">
      <c r="A89" s="29">
        <v>2020</v>
      </c>
      <c r="B89" s="27">
        <v>7</v>
      </c>
      <c r="C89" s="27" t="s" cm="1">
        <v>68</v>
      </c>
      <c r="D89" s="27">
        <v>37</v>
      </c>
      <c r="E89" s="27" t="s" cm="1">
        <v>68</v>
      </c>
      <c r="F89" s="27">
        <v>5</v>
      </c>
      <c r="G89" s="27" t="s" cm="1">
        <v>68</v>
      </c>
      <c r="H89" s="27">
        <v>0</v>
      </c>
      <c r="I89" s="27" t="s" cm="1">
        <v>68</v>
      </c>
      <c r="J89" s="26">
        <v>49</v>
      </c>
      <c r="K89" s="25" t="s" cm="1">
        <v>68</v>
      </c>
      <c r="L89" s="228">
        <v>0.14000000000000001</v>
      </c>
      <c r="M89" s="28" t="s" cm="1">
        <v>68</v>
      </c>
      <c r="N89" s="228">
        <v>0.76</v>
      </c>
      <c r="O89" s="28" t="s" cm="1">
        <v>68</v>
      </c>
      <c r="P89" s="228">
        <v>0.1</v>
      </c>
      <c r="Q89" s="28" t="s" cm="1">
        <v>68</v>
      </c>
    </row>
    <row r="90" spans="1:17" x14ac:dyDescent="0.2">
      <c r="A90" s="29">
        <v>2021</v>
      </c>
      <c r="B90" s="27">
        <v>20</v>
      </c>
      <c r="C90" s="27" t="s" cm="1">
        <v>68</v>
      </c>
      <c r="D90" s="27">
        <v>54</v>
      </c>
      <c r="E90" s="27" t="s" cm="1">
        <v>68</v>
      </c>
      <c r="F90" s="27">
        <v>11</v>
      </c>
      <c r="G90" s="27" t="s" cm="1">
        <v>68</v>
      </c>
      <c r="H90" s="27">
        <v>0</v>
      </c>
      <c r="I90" s="27" t="s" cm="1">
        <v>68</v>
      </c>
      <c r="J90" s="26">
        <v>85</v>
      </c>
      <c r="K90" s="25" t="s" cm="1">
        <v>68</v>
      </c>
      <c r="L90" s="228">
        <v>0.24</v>
      </c>
      <c r="M90" s="28" t="s" cm="1">
        <v>69</v>
      </c>
      <c r="N90" s="228">
        <v>0.64</v>
      </c>
      <c r="O90" s="28" t="s" cm="1">
        <v>69</v>
      </c>
      <c r="P90" s="228">
        <v>0.13</v>
      </c>
      <c r="Q90" s="28" t="s" cm="1">
        <v>69</v>
      </c>
    </row>
    <row r="91" spans="1:17" x14ac:dyDescent="0.2">
      <c r="A91" s="28">
        <v>2022</v>
      </c>
      <c r="B91" s="27">
        <v>15</v>
      </c>
      <c r="C91" s="27" t="s" cm="1">
        <v>70</v>
      </c>
      <c r="D91" s="27">
        <v>40</v>
      </c>
      <c r="E91" s="27" t="s" cm="1">
        <v>70</v>
      </c>
      <c r="F91" s="27">
        <v>29</v>
      </c>
      <c r="G91" s="27" t="s" cm="1">
        <v>68</v>
      </c>
      <c r="H91" s="27">
        <v>0</v>
      </c>
      <c r="I91" s="27" t="s" cm="1">
        <v>68</v>
      </c>
      <c r="J91" s="26">
        <v>84</v>
      </c>
      <c r="K91" s="25" t="s" cm="1">
        <v>70</v>
      </c>
      <c r="L91" s="228">
        <v>0.18</v>
      </c>
      <c r="M91" s="28" t="s" cm="1">
        <v>69</v>
      </c>
      <c r="N91" s="228">
        <v>0.48</v>
      </c>
      <c r="O91" s="28" t="s" cm="1">
        <v>141</v>
      </c>
      <c r="P91" s="228">
        <v>0.35</v>
      </c>
      <c r="Q91" s="28" t="s" cm="1">
        <v>141</v>
      </c>
    </row>
    <row r="92" spans="1:17" ht="15" x14ac:dyDescent="0.25">
      <c r="A92" s="252">
        <v>2023</v>
      </c>
      <c r="B92" s="268">
        <v>30</v>
      </c>
      <c r="C92" s="268" t="s" cm="1">
        <v>68</v>
      </c>
      <c r="D92" s="268">
        <v>59</v>
      </c>
      <c r="E92" s="268" t="s" cm="1">
        <v>68</v>
      </c>
      <c r="F92" s="268">
        <v>34</v>
      </c>
      <c r="G92" s="268" t="s" cm="1">
        <v>68</v>
      </c>
      <c r="H92" s="268">
        <v>0</v>
      </c>
      <c r="I92" s="268" t="s" cm="1">
        <v>68</v>
      </c>
      <c r="J92" s="269">
        <v>123</v>
      </c>
      <c r="K92" s="287" t="s" cm="1">
        <v>68</v>
      </c>
      <c r="L92" s="270">
        <v>0.24</v>
      </c>
      <c r="M92" s="288" t="s" cm="1">
        <v>68</v>
      </c>
      <c r="N92" s="270">
        <v>0.48</v>
      </c>
      <c r="O92" s="288" t="s" cm="1">
        <v>68</v>
      </c>
      <c r="P92" s="270">
        <v>0.28000000000000003</v>
      </c>
      <c r="Q92" s="252" t="s" cm="1">
        <v>68</v>
      </c>
    </row>
    <row r="93" spans="1:17" ht="15" thickBot="1" x14ac:dyDescent="0.25">
      <c r="A93" s="23" t="s">
        <v>71</v>
      </c>
      <c r="B93" s="22">
        <v>1</v>
      </c>
      <c r="C93" s="22"/>
      <c r="D93" s="22">
        <v>0.48</v>
      </c>
      <c r="E93" s="22"/>
      <c r="F93" s="22">
        <v>0.17</v>
      </c>
      <c r="G93" s="22"/>
      <c r="H93" s="22" t="s">
        <v>72</v>
      </c>
      <c r="I93" s="22"/>
      <c r="J93" s="90">
        <v>0.46</v>
      </c>
      <c r="K93" s="20"/>
      <c r="L93" s="21" t="s">
        <v>72</v>
      </c>
      <c r="M93" s="21"/>
      <c r="N93" s="21" t="s">
        <v>72</v>
      </c>
      <c r="O93" s="21"/>
      <c r="P93" s="21" t="s">
        <v>72</v>
      </c>
      <c r="Q93" s="89"/>
    </row>
    <row r="94" spans="1:17" ht="15" thickTop="1" x14ac:dyDescent="0.2">
      <c r="A94" s="15" t="s">
        <v>74</v>
      </c>
      <c r="B94" s="18"/>
      <c r="C94" s="18"/>
      <c r="D94" s="18"/>
      <c r="E94" s="18"/>
      <c r="F94" s="18"/>
      <c r="G94" s="18"/>
      <c r="H94" s="17"/>
      <c r="I94" s="17"/>
      <c r="J94" s="18"/>
      <c r="K94" s="18"/>
      <c r="L94" s="17"/>
      <c r="M94" s="17"/>
      <c r="N94" s="17"/>
      <c r="O94" s="17"/>
      <c r="P94" s="17"/>
      <c r="Q94" s="17"/>
    </row>
    <row r="95" spans="1:17" x14ac:dyDescent="0.2">
      <c r="A95" s="15" t="s">
        <v>75</v>
      </c>
    </row>
    <row r="96" spans="1:17" x14ac:dyDescent="0.2">
      <c r="A96" s="15" t="s">
        <v>76</v>
      </c>
    </row>
    <row r="97" spans="1:17" x14ac:dyDescent="0.2">
      <c r="A97" s="15" t="s">
        <v>137</v>
      </c>
    </row>
    <row r="98" spans="1:17" x14ac:dyDescent="0.2">
      <c r="A98" s="15" t="s">
        <v>78</v>
      </c>
    </row>
    <row r="99" spans="1:17" x14ac:dyDescent="0.2">
      <c r="A99" s="13" t="s">
        <v>79</v>
      </c>
    </row>
    <row r="102" spans="1:17" ht="15" x14ac:dyDescent="0.25">
      <c r="A102" s="44" t="s">
        <v>358</v>
      </c>
    </row>
    <row r="104" spans="1:17" ht="14.25" customHeight="1" x14ac:dyDescent="0.2">
      <c r="A104" s="43"/>
      <c r="B104" s="336" t="s">
        <v>125</v>
      </c>
      <c r="C104" s="336"/>
      <c r="D104" s="336"/>
      <c r="E104" s="336"/>
      <c r="F104" s="336"/>
      <c r="G104" s="336"/>
      <c r="H104" s="336"/>
      <c r="I104" s="336"/>
      <c r="J104" s="336"/>
      <c r="K104" s="338"/>
      <c r="L104" s="339" t="s">
        <v>126</v>
      </c>
      <c r="M104" s="337"/>
      <c r="N104" s="337"/>
      <c r="O104" s="337"/>
      <c r="P104" s="337"/>
      <c r="Q104" s="337"/>
    </row>
    <row r="105" spans="1:17" s="30" customFormat="1" ht="16.5" x14ac:dyDescent="0.2">
      <c r="A105" s="42" t="s">
        <v>51</v>
      </c>
      <c r="B105" s="41" t="s">
        <v>52</v>
      </c>
      <c r="C105" s="36" t="s">
        <v>127</v>
      </c>
      <c r="D105" s="41" t="s">
        <v>54</v>
      </c>
      <c r="E105" s="36" t="s">
        <v>128</v>
      </c>
      <c r="F105" s="41" t="s">
        <v>56</v>
      </c>
      <c r="G105" s="36" t="s">
        <v>129</v>
      </c>
      <c r="H105" s="41" t="s">
        <v>58</v>
      </c>
      <c r="I105" s="36" t="s">
        <v>130</v>
      </c>
      <c r="J105" s="48" t="s">
        <v>60</v>
      </c>
      <c r="K105" s="95" t="s">
        <v>131</v>
      </c>
      <c r="L105" s="94" t="s">
        <v>132</v>
      </c>
      <c r="M105" s="93" t="s">
        <v>133</v>
      </c>
      <c r="N105" s="94" t="s">
        <v>64</v>
      </c>
      <c r="O105" s="93" t="s">
        <v>134</v>
      </c>
      <c r="P105" s="94" t="s">
        <v>66</v>
      </c>
      <c r="Q105" s="93" t="s">
        <v>135</v>
      </c>
    </row>
    <row r="106" spans="1:17" s="30" customFormat="1" x14ac:dyDescent="0.2">
      <c r="A106" s="34">
        <v>2018</v>
      </c>
      <c r="B106" s="27">
        <f>B45+B67</f>
        <v>41</v>
      </c>
      <c r="C106" s="27" t="s" cm="1">
        <v>68</v>
      </c>
      <c r="D106" s="27">
        <f>D45+D67</f>
        <v>101</v>
      </c>
      <c r="E106" s="27" t="s" cm="1">
        <v>68</v>
      </c>
      <c r="F106" s="27">
        <f t="shared" ref="F106" si="0">F45+F67</f>
        <v>24</v>
      </c>
      <c r="G106" s="27" t="s" cm="1">
        <v>68</v>
      </c>
      <c r="H106" s="27">
        <f t="shared" ref="H106" si="1">H45+H67</f>
        <v>0</v>
      </c>
      <c r="I106" s="27" t="s" cm="1">
        <v>68</v>
      </c>
      <c r="J106" s="26">
        <f t="shared" ref="J106" si="2">J45+J67</f>
        <v>166</v>
      </c>
      <c r="K106" s="25" t="s" cm="1">
        <v>68</v>
      </c>
      <c r="L106" s="92">
        <f>ROUND(TableAR_1_4d3845[[#This Row],[Royal Navy*]]/(TableAR_1_4d3845[[#This Row],[Total]]-TableAR_1_4d3845[[#This Row],[Not recorded2]]),2)</f>
        <v>0.25</v>
      </c>
      <c r="M106" s="97" t="s" cm="1">
        <v>68</v>
      </c>
      <c r="N106" s="92">
        <f>ROUND(TableAR_1_4d3845[[#This Row],[British Army]]/(TableAR_1_4d3845[[#This Row],[Total]]-TableAR_1_4d3845[[#This Row],[Not recorded2]]),2)</f>
        <v>0.61</v>
      </c>
      <c r="O106" s="96" t="s" cm="1">
        <v>68</v>
      </c>
      <c r="P106" s="92">
        <f>ROUND(TableAR_1_4d3845[[#This Row],[RAF]]/(TableAR_1_4d3845[[#This Row],[Total]]-TableAR_1_4d3845[[#This Row],[Not recorded2]]),2)</f>
        <v>0.14000000000000001</v>
      </c>
      <c r="Q106" s="28"/>
    </row>
    <row r="107" spans="1:17" x14ac:dyDescent="0.2">
      <c r="A107" s="28">
        <v>2019</v>
      </c>
      <c r="B107" s="27">
        <f>B46+B68</f>
        <v>47</v>
      </c>
      <c r="C107" s="27" t="s" cm="1">
        <v>68</v>
      </c>
      <c r="D107" s="27">
        <f>D46+D68</f>
        <v>64</v>
      </c>
      <c r="E107" s="27" t="s" cm="1">
        <v>68</v>
      </c>
      <c r="F107" s="27">
        <f t="shared" ref="F107" si="3">F46+F68</f>
        <v>27</v>
      </c>
      <c r="G107" s="27" t="s" cm="1">
        <v>68</v>
      </c>
      <c r="H107" s="27">
        <f t="shared" ref="H107" si="4">H46+H68</f>
        <v>0</v>
      </c>
      <c r="I107" s="27" t="s" cm="1">
        <v>68</v>
      </c>
      <c r="J107" s="26">
        <f t="shared" ref="J107" si="5">J46+J68</f>
        <v>138</v>
      </c>
      <c r="K107" s="25" t="s" cm="1">
        <v>68</v>
      </c>
      <c r="L107" s="24">
        <f>ROUND(TableAR_1_4d3845[[#This Row],[Royal Navy*]]/(TableAR_1_4d3845[[#This Row],[Total]]-TableAR_1_4d3845[[#This Row],[Not recorded2]]),2)</f>
        <v>0.34</v>
      </c>
      <c r="M107" s="62" t="s" cm="1">
        <v>68</v>
      </c>
      <c r="N107" s="24">
        <f>ROUND(TableAR_1_4d3845[[#This Row],[British Army]]/(TableAR_1_4d3845[[#This Row],[Total]]-TableAR_1_4d3845[[#This Row],[Not recorded2]]),2)</f>
        <v>0.46</v>
      </c>
      <c r="O107" s="62" t="s" cm="1">
        <v>68</v>
      </c>
      <c r="P107" s="24">
        <f>ROUND(TableAR_1_4d3845[[#This Row],[RAF]]/(TableAR_1_4d3845[[#This Row],[Total]]-TableAR_1_4d3845[[#This Row],[Not recorded2]]),2)</f>
        <v>0.2</v>
      </c>
      <c r="Q107" s="28"/>
    </row>
    <row r="108" spans="1:17" x14ac:dyDescent="0.2">
      <c r="A108" s="29">
        <v>2020</v>
      </c>
      <c r="B108" s="27">
        <v>32</v>
      </c>
      <c r="C108" s="27" t="s" cm="1">
        <v>68</v>
      </c>
      <c r="D108" s="27">
        <v>79</v>
      </c>
      <c r="E108" s="27" t="s" cm="1">
        <v>68</v>
      </c>
      <c r="F108" s="27">
        <v>19</v>
      </c>
      <c r="G108" s="27" t="s" cm="1">
        <v>68</v>
      </c>
      <c r="H108" s="27">
        <f t="shared" ref="H108" si="6">H47+H69</f>
        <v>0</v>
      </c>
      <c r="I108" s="27" t="s" cm="1">
        <v>68</v>
      </c>
      <c r="J108" s="26">
        <f t="shared" ref="J108" si="7">J47+J69</f>
        <v>130</v>
      </c>
      <c r="K108" s="25" t="s" cm="1">
        <v>68</v>
      </c>
      <c r="L108" s="227">
        <f>ROUND(TableAR_1_4d3845[[#This Row],[Royal Navy*]]/(TableAR_1_4d3845[[#This Row],[Total]]-TableAR_1_4d3845[[#This Row],[Not recorded2]]),2)</f>
        <v>0.25</v>
      </c>
      <c r="M108" s="245" t="s" cm="1">
        <v>68</v>
      </c>
      <c r="N108" s="227">
        <f>ROUND(TableAR_1_4d3845[[#This Row],[British Army]]/(TableAR_1_4d3845[[#This Row],[Total]]-TableAR_1_4d3845[[#This Row],[Not recorded2]]),2)</f>
        <v>0.61</v>
      </c>
      <c r="O108" s="245" t="s" cm="1">
        <v>68</v>
      </c>
      <c r="P108" s="227">
        <f>ROUND(TableAR_1_4d3845[[#This Row],[RAF]]/(TableAR_1_4d3845[[#This Row],[Total]]-TableAR_1_4d3845[[#This Row],[Not recorded2]]),2)</f>
        <v>0.15</v>
      </c>
      <c r="Q108" s="28" t="s" cm="1">
        <v>69</v>
      </c>
    </row>
    <row r="109" spans="1:17" x14ac:dyDescent="0.2">
      <c r="A109" s="29">
        <v>2021</v>
      </c>
      <c r="B109" s="27">
        <f>B48+B70</f>
        <v>54</v>
      </c>
      <c r="C109" s="27" t="s" cm="1">
        <v>68</v>
      </c>
      <c r="D109" s="27">
        <f>D48+D70</f>
        <v>75</v>
      </c>
      <c r="E109" s="27" t="s" cm="1">
        <v>68</v>
      </c>
      <c r="F109" s="27">
        <f t="shared" ref="F109" si="8">F48+F70</f>
        <v>21</v>
      </c>
      <c r="G109" s="27" t="s" cm="1">
        <v>68</v>
      </c>
      <c r="H109" s="27">
        <f t="shared" ref="H109" si="9">H48+H70</f>
        <v>0</v>
      </c>
      <c r="I109" s="27" t="s" cm="1">
        <v>68</v>
      </c>
      <c r="J109" s="26">
        <f t="shared" ref="J109" si="10">J48+J70</f>
        <v>150</v>
      </c>
      <c r="K109" s="25" t="s" cm="1">
        <v>68</v>
      </c>
      <c r="L109" s="24">
        <f>ROUND(TableAR_1_4d3845[[#This Row],[Royal Navy*]]/(TableAR_1_4d3845[[#This Row],[Total]]-TableAR_1_4d3845[[#This Row],[Not recorded2]]),2)</f>
        <v>0.36</v>
      </c>
      <c r="M109" s="62" t="s" cm="1">
        <v>68</v>
      </c>
      <c r="N109" s="24">
        <f>ROUND(TableAR_1_4d3845[[#This Row],[British Army]]/(TableAR_1_4d3845[[#This Row],[Total]]-TableAR_1_4d3845[[#This Row],[Not recorded2]]),2)</f>
        <v>0.5</v>
      </c>
      <c r="O109" s="62" t="s" cm="1">
        <v>68</v>
      </c>
      <c r="P109" s="24">
        <f>ROUND(TableAR_1_4d3845[[#This Row],[RAF]]/(TableAR_1_4d3845[[#This Row],[Total]]-TableAR_1_4d3845[[#This Row],[Not recorded2]]),2)</f>
        <v>0.14000000000000001</v>
      </c>
      <c r="Q109" s="28"/>
    </row>
    <row r="110" spans="1:17" x14ac:dyDescent="0.2">
      <c r="A110" s="28">
        <v>2022</v>
      </c>
      <c r="B110" s="27">
        <f>B49+B71</f>
        <v>44</v>
      </c>
      <c r="C110" s="27" t="s" cm="1">
        <v>70</v>
      </c>
      <c r="D110" s="27">
        <f>D49+D71</f>
        <v>59</v>
      </c>
      <c r="E110" s="27" t="s" cm="1">
        <v>70</v>
      </c>
      <c r="F110" s="27">
        <f t="shared" ref="F110" si="11">F49+F71</f>
        <v>29</v>
      </c>
      <c r="G110" s="27" t="s" cm="1">
        <v>68</v>
      </c>
      <c r="H110" s="27">
        <f t="shared" ref="H110" si="12">H49+H71</f>
        <v>0</v>
      </c>
      <c r="I110" s="27" t="s" cm="1">
        <v>68</v>
      </c>
      <c r="J110" s="26">
        <f t="shared" ref="J110" si="13">J49+J71</f>
        <v>132</v>
      </c>
      <c r="K110" s="25" t="s" cm="1">
        <v>70</v>
      </c>
      <c r="L110" s="24">
        <f>ROUND(TableAR_1_4d3845[[#This Row],[Royal Navy*]]/(TableAR_1_4d3845[[#This Row],[Total]]-TableAR_1_4d3845[[#This Row],[Not recorded2]]),2)</f>
        <v>0.33</v>
      </c>
      <c r="M110" s="62" t="s" cm="1">
        <v>68</v>
      </c>
      <c r="N110" s="24">
        <f>ROUND(TableAR_1_4d3845[[#This Row],[British Army]]/(TableAR_1_4d3845[[#This Row],[Total]]-TableAR_1_4d3845[[#This Row],[Not recorded2]]),2)</f>
        <v>0.45</v>
      </c>
      <c r="O110" s="62" t="s" cm="1">
        <v>70</v>
      </c>
      <c r="P110" s="24">
        <f>ROUND(TableAR_1_4d3845[[#This Row],[RAF]]/(TableAR_1_4d3845[[#This Row],[Total]]-TableAR_1_4d3845[[#This Row],[Not recorded2]]),2)</f>
        <v>0.22</v>
      </c>
      <c r="Q110" s="62" t="s" cm="1">
        <v>70</v>
      </c>
    </row>
    <row r="111" spans="1:17" ht="15" x14ac:dyDescent="0.25">
      <c r="A111" s="252">
        <v>2023</v>
      </c>
      <c r="B111" s="268">
        <v>36</v>
      </c>
      <c r="C111" s="268" t="s" cm="1">
        <v>68</v>
      </c>
      <c r="D111" s="268">
        <v>80</v>
      </c>
      <c r="E111" s="268" t="s" cm="1">
        <v>68</v>
      </c>
      <c r="F111" s="268">
        <v>32</v>
      </c>
      <c r="G111" s="278">
        <v>5</v>
      </c>
      <c r="H111" s="268">
        <f t="shared" ref="H111" si="14">H50+H72</f>
        <v>0</v>
      </c>
      <c r="I111" s="268" t="s" cm="1">
        <v>68</v>
      </c>
      <c r="J111" s="269">
        <f t="shared" ref="J111" si="15">J50+J72</f>
        <v>148</v>
      </c>
      <c r="K111" s="287" t="s" cm="1">
        <v>68</v>
      </c>
      <c r="L111" s="257">
        <f>ROUND(TableAR_1_4d3845[[#This Row],[Royal Navy*]]/(TableAR_1_4d3845[[#This Row],[Total]]-TableAR_1_4d3845[[#This Row],[Not recorded2]]),2)</f>
        <v>0.24</v>
      </c>
      <c r="M111" s="288" t="s" cm="1">
        <v>68</v>
      </c>
      <c r="N111" s="257">
        <f>ROUND(TableAR_1_4d3845[[#This Row],[British Army]]/(TableAR_1_4d3845[[#This Row],[Total]]-TableAR_1_4d3845[[#This Row],[Not recorded2]]),2)</f>
        <v>0.54</v>
      </c>
      <c r="O111" s="288" t="s" cm="1">
        <v>68</v>
      </c>
      <c r="P111" s="257">
        <f>ROUND(TableAR_1_4d3845[[#This Row],[RAF]]/(TableAR_1_4d3845[[#This Row],[Total]]-TableAR_1_4d3845[[#This Row],[Not recorded2]]),2)</f>
        <v>0.22</v>
      </c>
      <c r="Q111" s="252" t="s" cm="1">
        <v>68</v>
      </c>
    </row>
    <row r="112" spans="1:17" ht="15" thickBot="1" x14ac:dyDescent="0.25">
      <c r="A112" s="23" t="s">
        <v>71</v>
      </c>
      <c r="B112" s="22" t="str">
        <f>ROUND(100*(B111/B110-1),0)&amp;"%"</f>
        <v>-18%</v>
      </c>
      <c r="C112" s="22"/>
      <c r="D112" s="22" t="str">
        <f>ROUND(100*(D111/D110-1),0)&amp;"%"</f>
        <v>36%</v>
      </c>
      <c r="E112" s="22"/>
      <c r="F112" s="22" t="str">
        <f>ROUND(100*(F111/F110-1),0)&amp;"%"</f>
        <v>10%</v>
      </c>
      <c r="G112" s="22"/>
      <c r="H112" s="22" t="s">
        <v>72</v>
      </c>
      <c r="I112" s="22"/>
      <c r="J112" s="90" t="str">
        <f>ROUND(100*(J111/J110-1),0)&amp;"%"</f>
        <v>12%</v>
      </c>
      <c r="K112" s="20"/>
      <c r="L112" s="21" t="s">
        <v>72</v>
      </c>
      <c r="M112" s="21"/>
      <c r="N112" s="21" t="s">
        <v>72</v>
      </c>
      <c r="O112" s="21"/>
      <c r="P112" s="21" t="s">
        <v>72</v>
      </c>
      <c r="Q112" s="89"/>
    </row>
    <row r="113" spans="1:17" ht="15" thickTop="1" x14ac:dyDescent="0.2">
      <c r="A113" s="15" t="s">
        <v>74</v>
      </c>
      <c r="B113" s="18"/>
      <c r="C113" s="18"/>
      <c r="D113" s="18"/>
      <c r="E113" s="18"/>
      <c r="F113" s="18"/>
      <c r="G113" s="18"/>
      <c r="H113" s="17"/>
      <c r="I113" s="17"/>
      <c r="J113" s="18"/>
      <c r="K113" s="18"/>
      <c r="L113" s="17"/>
      <c r="M113" s="17"/>
      <c r="N113" s="17"/>
      <c r="O113" s="17"/>
      <c r="P113" s="17"/>
      <c r="Q113" s="17"/>
    </row>
    <row r="114" spans="1:17" x14ac:dyDescent="0.2">
      <c r="A114" s="15" t="s">
        <v>75</v>
      </c>
    </row>
    <row r="115" spans="1:17" x14ac:dyDescent="0.2">
      <c r="A115" s="15" t="s">
        <v>76</v>
      </c>
    </row>
    <row r="116" spans="1:17" x14ac:dyDescent="0.2">
      <c r="A116" s="15" t="s">
        <v>137</v>
      </c>
    </row>
    <row r="117" spans="1:17" x14ac:dyDescent="0.2">
      <c r="A117" s="15" t="s">
        <v>78</v>
      </c>
    </row>
    <row r="118" spans="1:17" x14ac:dyDescent="0.2">
      <c r="A118" s="15" t="s">
        <v>307</v>
      </c>
    </row>
    <row r="119" spans="1:17" x14ac:dyDescent="0.2">
      <c r="A119" s="13" t="s">
        <v>79</v>
      </c>
    </row>
  </sheetData>
  <mergeCells count="12">
    <mergeCell ref="B104:K104"/>
    <mergeCell ref="L104:Q104"/>
    <mergeCell ref="B85:K85"/>
    <mergeCell ref="L85:Q85"/>
    <mergeCell ref="B65:K65"/>
    <mergeCell ref="L65:Q65"/>
    <mergeCell ref="B3:K3"/>
    <mergeCell ref="L3:Q3"/>
    <mergeCell ref="B23:K23"/>
    <mergeCell ref="L23:Q23"/>
    <mergeCell ref="B43:K43"/>
    <mergeCell ref="L43:Q43"/>
  </mergeCells>
  <conditionalFormatting sqref="A32:XFD32">
    <cfRule type="expression" dxfId="570" priority="11">
      <formula>"if($B$36="""",TRUE,FALSE)"</formula>
    </cfRule>
  </conditionalFormatting>
  <conditionalFormatting sqref="A53:XFD53 R54:AA57">
    <cfRule type="expression" dxfId="569" priority="6">
      <formula>"if($B$60="""",TRUE,FALSE)"</formula>
    </cfRule>
  </conditionalFormatting>
  <conditionalFormatting sqref="A12:XFD12">
    <cfRule type="expression" dxfId="568" priority="54">
      <formula>IF($A$12="",TRUE,FALSE)</formula>
    </cfRule>
  </conditionalFormatting>
  <conditionalFormatting sqref="A52:XFD52">
    <cfRule type="expression" dxfId="567" priority="60">
      <formula>IF($A$52="",TRUE,FALSE)</formula>
    </cfRule>
  </conditionalFormatting>
  <conditionalFormatting sqref="A94:XFD94">
    <cfRule type="expression" dxfId="566" priority="64">
      <formula>IF($A$94="",TRUE,FALSE)</formula>
    </cfRule>
  </conditionalFormatting>
  <conditionalFormatting sqref="A74:XFD74">
    <cfRule type="expression" dxfId="565" priority="66">
      <formula>IF($A$74="",TRUE,FALSE)</formula>
    </cfRule>
  </conditionalFormatting>
  <conditionalFormatting sqref="A75:XFD75">
    <cfRule type="expression" dxfId="564" priority="68">
      <formula>IF($A$75="",TRUE,FALSE)</formula>
    </cfRule>
  </conditionalFormatting>
  <conditionalFormatting sqref="A113:XFD113">
    <cfRule type="expression" dxfId="563" priority="1">
      <formula>IF($A$94="",TRUE,FALSE)</formula>
    </cfRule>
  </conditionalFormatting>
  <pageMargins left="0.7" right="0.7" top="0.75" bottom="0.75" header="0.3" footer="0.3"/>
  <pageSetup paperSize="9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198B-5379-4C87-BF0B-6F3D850BD000}">
  <sheetPr codeName="Sheet58">
    <pageSetUpPr fitToPage="1"/>
  </sheetPr>
  <dimension ref="A1:Q105"/>
  <sheetViews>
    <sheetView zoomScaleNormal="100" zoomScaleSheetLayoutView="100" workbookViewId="0"/>
  </sheetViews>
  <sheetFormatPr defaultColWidth="9.140625" defaultRowHeight="14.25" x14ac:dyDescent="0.2"/>
  <cols>
    <col min="1" max="1" width="24.140625" style="7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1.7109375" style="6" customWidth="1"/>
    <col min="14" max="14" width="16.28515625" style="6" customWidth="1"/>
    <col min="15" max="15" width="1.7109375" style="6" customWidth="1"/>
    <col min="16" max="16" width="16.28515625" style="6" customWidth="1"/>
    <col min="17" max="17" width="1.85546875" style="6" customWidth="1"/>
    <col min="18" max="16384" width="9.140625" style="6"/>
  </cols>
  <sheetData>
    <row r="1" spans="1:17" ht="15" x14ac:dyDescent="0.25">
      <c r="A1" s="44" t="s">
        <v>142</v>
      </c>
    </row>
    <row r="3" spans="1:17" ht="14.25" customHeight="1" x14ac:dyDescent="0.2">
      <c r="A3" s="43"/>
      <c r="B3" s="336" t="s">
        <v>125</v>
      </c>
      <c r="C3" s="336"/>
      <c r="D3" s="336"/>
      <c r="E3" s="336"/>
      <c r="F3" s="336"/>
      <c r="G3" s="336"/>
      <c r="H3" s="336"/>
      <c r="I3" s="336"/>
      <c r="J3" s="336"/>
      <c r="K3" s="338"/>
      <c r="L3" s="339" t="s">
        <v>143</v>
      </c>
      <c r="M3" s="337"/>
      <c r="N3" s="337"/>
      <c r="O3" s="337"/>
      <c r="P3" s="337"/>
      <c r="Q3" s="337"/>
    </row>
    <row r="4" spans="1:17" s="30" customFormat="1" ht="30" customHeight="1" x14ac:dyDescent="0.2">
      <c r="A4" s="42" t="s">
        <v>51</v>
      </c>
      <c r="B4" s="41" t="s">
        <v>82</v>
      </c>
      <c r="C4" s="40" t="s">
        <v>102</v>
      </c>
      <c r="D4" s="41" t="s">
        <v>83</v>
      </c>
      <c r="E4" s="40" t="s">
        <v>103</v>
      </c>
      <c r="F4" s="41" t="s">
        <v>144</v>
      </c>
      <c r="G4" s="40" t="s">
        <v>145</v>
      </c>
      <c r="H4" s="41" t="s">
        <v>146</v>
      </c>
      <c r="I4" s="40" t="s">
        <v>147</v>
      </c>
      <c r="J4" s="48" t="s">
        <v>60</v>
      </c>
      <c r="K4" s="111" t="s">
        <v>148</v>
      </c>
      <c r="L4" s="41" t="s">
        <v>149</v>
      </c>
      <c r="M4" s="40" t="s">
        <v>150</v>
      </c>
      <c r="N4" s="41" t="s">
        <v>151</v>
      </c>
      <c r="O4" s="40" t="s">
        <v>152</v>
      </c>
      <c r="P4" s="41" t="s">
        <v>153</v>
      </c>
      <c r="Q4" s="110" t="s">
        <v>154</v>
      </c>
    </row>
    <row r="5" spans="1:17" s="30" customFormat="1" x14ac:dyDescent="0.2">
      <c r="A5" s="34">
        <v>2018</v>
      </c>
      <c r="B5" s="27">
        <v>61</v>
      </c>
      <c r="C5" s="104" t="s" cm="1">
        <v>68</v>
      </c>
      <c r="D5" s="27">
        <v>152</v>
      </c>
      <c r="E5" s="28" t="s" cm="1">
        <v>68</v>
      </c>
      <c r="F5" s="27">
        <v>134</v>
      </c>
      <c r="G5" s="28" t="s" cm="1">
        <v>68</v>
      </c>
      <c r="H5" s="27">
        <v>4</v>
      </c>
      <c r="I5" s="28" t="s" cm="1">
        <v>68</v>
      </c>
      <c r="J5" s="54">
        <v>351</v>
      </c>
      <c r="K5" s="72" t="s" cm="1">
        <v>68</v>
      </c>
      <c r="L5" s="251">
        <v>0.18</v>
      </c>
      <c r="M5" s="225" t="s" cm="1">
        <v>155</v>
      </c>
      <c r="N5" s="242">
        <v>0.44</v>
      </c>
      <c r="O5" s="225" t="s" cm="1">
        <v>155</v>
      </c>
      <c r="P5" s="242">
        <v>0.39</v>
      </c>
      <c r="Q5" s="30" t="s" cm="1">
        <v>155</v>
      </c>
    </row>
    <row r="6" spans="1:17" x14ac:dyDescent="0.2">
      <c r="A6" s="28">
        <v>2019</v>
      </c>
      <c r="B6" s="27">
        <v>56</v>
      </c>
      <c r="C6" s="28" t="s" cm="1">
        <v>68</v>
      </c>
      <c r="D6" s="27">
        <v>130</v>
      </c>
      <c r="E6" s="28" t="s" cm="1">
        <v>68</v>
      </c>
      <c r="F6" s="27">
        <v>107</v>
      </c>
      <c r="G6" s="28" t="s" cm="1">
        <v>68</v>
      </c>
      <c r="H6" s="27">
        <v>32</v>
      </c>
      <c r="I6" s="28" t="s" cm="1">
        <v>68</v>
      </c>
      <c r="J6" s="54">
        <v>325</v>
      </c>
      <c r="K6" s="72" t="s" cm="1">
        <v>68</v>
      </c>
      <c r="L6" s="24">
        <v>0.19</v>
      </c>
      <c r="M6" s="62" t="s" cm="1">
        <v>68</v>
      </c>
      <c r="N6" s="24">
        <v>0.44</v>
      </c>
      <c r="O6" s="62" t="s" cm="1">
        <v>68</v>
      </c>
      <c r="P6" s="24">
        <v>0.37</v>
      </c>
      <c r="Q6" s="6" t="s" cm="1">
        <v>68</v>
      </c>
    </row>
    <row r="7" spans="1:17" x14ac:dyDescent="0.2">
      <c r="A7" s="29">
        <v>2020</v>
      </c>
      <c r="B7" s="27">
        <v>27</v>
      </c>
      <c r="C7" s="28" t="s" cm="1">
        <v>68</v>
      </c>
      <c r="D7" s="27">
        <v>98</v>
      </c>
      <c r="E7" s="28" t="s" cm="1">
        <v>68</v>
      </c>
      <c r="F7" s="27">
        <v>75</v>
      </c>
      <c r="G7" s="28" t="s" cm="1">
        <v>68</v>
      </c>
      <c r="H7" s="27">
        <v>84</v>
      </c>
      <c r="I7" s="28" t="s" cm="1">
        <v>68</v>
      </c>
      <c r="J7" s="54">
        <v>284</v>
      </c>
      <c r="K7" s="72" t="s" cm="1">
        <v>68</v>
      </c>
      <c r="L7" s="227">
        <v>0.14000000000000001</v>
      </c>
      <c r="M7" s="225" t="s" cm="1">
        <v>155</v>
      </c>
      <c r="N7" s="227">
        <v>0.49</v>
      </c>
      <c r="O7" s="225" t="s" cm="1">
        <v>155</v>
      </c>
      <c r="P7" s="227">
        <v>0.38</v>
      </c>
      <c r="Q7" s="6" t="s" cm="1">
        <v>156</v>
      </c>
    </row>
    <row r="8" spans="1:17" x14ac:dyDescent="0.2">
      <c r="A8" s="29">
        <v>2021</v>
      </c>
      <c r="B8" s="27">
        <v>46</v>
      </c>
      <c r="C8" s="28" t="s" cm="1">
        <v>68</v>
      </c>
      <c r="D8" s="27">
        <v>148</v>
      </c>
      <c r="E8" s="28" t="s" cm="1">
        <v>70</v>
      </c>
      <c r="F8" s="27">
        <v>123</v>
      </c>
      <c r="G8" s="28" t="s" cm="1">
        <v>68</v>
      </c>
      <c r="H8" s="27">
        <v>26</v>
      </c>
      <c r="I8" s="28" t="s" cm="1">
        <v>68</v>
      </c>
      <c r="J8" s="54">
        <v>343</v>
      </c>
      <c r="K8" s="72" t="s" cm="1">
        <v>68</v>
      </c>
      <c r="L8" s="227">
        <v>0.15</v>
      </c>
      <c r="M8" s="225" t="s" cm="1">
        <v>155</v>
      </c>
      <c r="N8" s="227">
        <v>0.47</v>
      </c>
      <c r="O8" s="225" t="s" cm="1">
        <v>155</v>
      </c>
      <c r="P8" s="227">
        <v>0.39</v>
      </c>
      <c r="Q8" s="6" t="s" cm="1">
        <v>156</v>
      </c>
    </row>
    <row r="9" spans="1:17" x14ac:dyDescent="0.2">
      <c r="A9" s="28">
        <v>2022</v>
      </c>
      <c r="B9" s="27">
        <v>63</v>
      </c>
      <c r="C9" s="28" t="s" cm="1">
        <v>70</v>
      </c>
      <c r="D9" s="27">
        <v>163</v>
      </c>
      <c r="E9" s="28" t="s" cm="1">
        <v>70</v>
      </c>
      <c r="F9" s="27">
        <v>131</v>
      </c>
      <c r="G9" s="28" t="s" cm="1">
        <v>68</v>
      </c>
      <c r="H9" s="27">
        <v>10</v>
      </c>
      <c r="I9" s="28" t="s" cm="1">
        <v>68</v>
      </c>
      <c r="J9" s="54">
        <v>367</v>
      </c>
      <c r="K9" s="72" t="s" cm="1">
        <v>70</v>
      </c>
      <c r="L9" s="227">
        <v>0.18</v>
      </c>
      <c r="M9" s="207" t="s" cm="1">
        <v>156</v>
      </c>
      <c r="N9" s="227">
        <v>0.46</v>
      </c>
      <c r="O9" s="225" t="s" cm="1">
        <v>155</v>
      </c>
      <c r="P9" s="227">
        <v>0.37</v>
      </c>
      <c r="Q9" s="6" t="s" cm="1">
        <v>155</v>
      </c>
    </row>
    <row r="10" spans="1:17" ht="15" x14ac:dyDescent="0.25">
      <c r="A10" s="254">
        <v>2023</v>
      </c>
      <c r="B10" s="253">
        <v>65</v>
      </c>
      <c r="C10" s="254" t="s" cm="1">
        <v>68</v>
      </c>
      <c r="D10" s="253">
        <v>247</v>
      </c>
      <c r="E10" s="254" t="s" cm="1">
        <v>68</v>
      </c>
      <c r="F10" s="253">
        <v>168</v>
      </c>
      <c r="G10" s="254" t="s" cm="1">
        <v>68</v>
      </c>
      <c r="H10" s="253">
        <v>19</v>
      </c>
      <c r="I10" s="254" t="s" cm="1">
        <v>68</v>
      </c>
      <c r="J10" s="261">
        <v>499</v>
      </c>
      <c r="K10" s="266" t="s" cm="1">
        <v>68</v>
      </c>
      <c r="L10" s="259">
        <v>0.14000000000000001</v>
      </c>
      <c r="M10" s="267" t="s" cm="1">
        <v>68</v>
      </c>
      <c r="N10" s="259">
        <v>0.51</v>
      </c>
      <c r="O10" s="267" t="s" cm="1">
        <v>68</v>
      </c>
      <c r="P10" s="259">
        <v>0.35</v>
      </c>
      <c r="Q10" s="265" t="s" cm="1">
        <v>68</v>
      </c>
    </row>
    <row r="11" spans="1:17" ht="15" thickBot="1" x14ac:dyDescent="0.25">
      <c r="A11" s="23" t="s">
        <v>71</v>
      </c>
      <c r="B11" s="21" t="s">
        <v>310</v>
      </c>
      <c r="C11" s="21"/>
      <c r="D11" s="21" t="s">
        <v>311</v>
      </c>
      <c r="E11" s="21"/>
      <c r="F11" s="21" t="s">
        <v>312</v>
      </c>
      <c r="G11" s="21"/>
      <c r="H11" s="21" t="s">
        <v>72</v>
      </c>
      <c r="I11" s="21"/>
      <c r="J11" s="244" t="s">
        <v>309</v>
      </c>
      <c r="K11" s="108"/>
      <c r="L11" s="19" t="s">
        <v>72</v>
      </c>
      <c r="M11" s="19"/>
      <c r="N11" s="19" t="s">
        <v>72</v>
      </c>
      <c r="O11" s="19"/>
      <c r="P11" s="19" t="s">
        <v>72</v>
      </c>
      <c r="Q11" s="107"/>
    </row>
    <row r="12" spans="1:17" ht="15" thickTop="1" x14ac:dyDescent="0.2">
      <c r="A12" s="15" t="s">
        <v>74</v>
      </c>
      <c r="B12" s="17"/>
      <c r="C12" s="17"/>
      <c r="D12" s="17"/>
      <c r="E12" s="17"/>
      <c r="F12" s="17"/>
      <c r="G12" s="17"/>
      <c r="H12" s="17"/>
      <c r="I12" s="17"/>
      <c r="J12" s="18"/>
      <c r="K12" s="18"/>
      <c r="L12" s="16"/>
      <c r="M12" s="16"/>
      <c r="N12" s="16"/>
      <c r="O12" s="16"/>
      <c r="P12" s="16"/>
      <c r="Q12" s="99"/>
    </row>
    <row r="13" spans="1:17" x14ac:dyDescent="0.2">
      <c r="A13" s="15" t="s">
        <v>90</v>
      </c>
    </row>
    <row r="14" spans="1:17" x14ac:dyDescent="0.2">
      <c r="A14" s="15" t="s">
        <v>91</v>
      </c>
    </row>
    <row r="15" spans="1:17" x14ac:dyDescent="0.2">
      <c r="A15" s="15" t="s">
        <v>157</v>
      </c>
    </row>
    <row r="16" spans="1:17" x14ac:dyDescent="0.2">
      <c r="A16" s="15" t="s">
        <v>158</v>
      </c>
    </row>
    <row r="17" spans="1:17" x14ac:dyDescent="0.2">
      <c r="A17" s="15" t="s">
        <v>159</v>
      </c>
    </row>
    <row r="18" spans="1:17" x14ac:dyDescent="0.2">
      <c r="A18" s="15" t="s">
        <v>160</v>
      </c>
    </row>
    <row r="19" spans="1:17" x14ac:dyDescent="0.2">
      <c r="A19" s="13" t="s">
        <v>79</v>
      </c>
    </row>
    <row r="20" spans="1:17" x14ac:dyDescent="0.2">
      <c r="A20" s="13"/>
    </row>
    <row r="22" spans="1:17" ht="15" x14ac:dyDescent="0.25">
      <c r="A22" s="44" t="s">
        <v>161</v>
      </c>
    </row>
    <row r="24" spans="1:17" ht="14.25" customHeight="1" x14ac:dyDescent="0.2">
      <c r="A24" s="43"/>
      <c r="B24" s="336" t="s">
        <v>125</v>
      </c>
      <c r="C24" s="336"/>
      <c r="D24" s="336"/>
      <c r="E24" s="336"/>
      <c r="F24" s="336"/>
      <c r="G24" s="336"/>
      <c r="H24" s="336"/>
      <c r="I24" s="336"/>
      <c r="J24" s="336"/>
      <c r="K24" s="338"/>
      <c r="L24" s="339" t="s">
        <v>143</v>
      </c>
      <c r="M24" s="337"/>
      <c r="N24" s="337"/>
      <c r="O24" s="337"/>
      <c r="P24" s="337"/>
      <c r="Q24" s="337"/>
    </row>
    <row r="25" spans="1:17" s="30" customFormat="1" ht="30" customHeight="1" x14ac:dyDescent="0.2">
      <c r="A25" s="42" t="s">
        <v>51</v>
      </c>
      <c r="B25" s="41" t="s">
        <v>82</v>
      </c>
      <c r="C25" s="40" t="s">
        <v>102</v>
      </c>
      <c r="D25" s="41" t="s">
        <v>83</v>
      </c>
      <c r="E25" s="40" t="s">
        <v>103</v>
      </c>
      <c r="F25" s="41" t="s">
        <v>144</v>
      </c>
      <c r="G25" s="40" t="s">
        <v>145</v>
      </c>
      <c r="H25" s="41" t="s">
        <v>146</v>
      </c>
      <c r="I25" s="40" t="s">
        <v>147</v>
      </c>
      <c r="J25" s="48" t="s">
        <v>60</v>
      </c>
      <c r="K25" s="111" t="s">
        <v>148</v>
      </c>
      <c r="L25" s="41" t="s">
        <v>149</v>
      </c>
      <c r="M25" s="40" t="s">
        <v>150</v>
      </c>
      <c r="N25" s="41" t="s">
        <v>151</v>
      </c>
      <c r="O25" s="40" t="s">
        <v>152</v>
      </c>
      <c r="P25" s="41" t="s">
        <v>153</v>
      </c>
      <c r="Q25" s="110" t="s">
        <v>154</v>
      </c>
    </row>
    <row r="26" spans="1:17" s="30" customFormat="1" x14ac:dyDescent="0.2">
      <c r="A26" s="34">
        <v>2018</v>
      </c>
      <c r="B26" s="27">
        <v>19</v>
      </c>
      <c r="C26" s="109" t="s" cm="1">
        <v>68</v>
      </c>
      <c r="D26" s="27">
        <v>48</v>
      </c>
      <c r="E26" s="27" t="s" cm="1">
        <v>68</v>
      </c>
      <c r="F26" s="27">
        <v>31</v>
      </c>
      <c r="G26" s="27" t="s" cm="1">
        <v>68</v>
      </c>
      <c r="H26" s="27">
        <v>0</v>
      </c>
      <c r="I26" s="27" t="s" cm="1">
        <v>68</v>
      </c>
      <c r="J26" s="54">
        <v>98</v>
      </c>
      <c r="K26" s="45" t="s" cm="1">
        <v>68</v>
      </c>
      <c r="L26" s="103">
        <v>0.19</v>
      </c>
      <c r="M26" s="32" t="s" cm="1">
        <v>68</v>
      </c>
      <c r="N26" s="31">
        <v>0.49</v>
      </c>
      <c r="O26" s="31" t="s" cm="1">
        <v>68</v>
      </c>
      <c r="P26" s="31">
        <v>0.32</v>
      </c>
      <c r="Q26" s="30" t="s" cm="1">
        <v>68</v>
      </c>
    </row>
    <row r="27" spans="1:17" x14ac:dyDescent="0.2">
      <c r="A27" s="28">
        <v>2019</v>
      </c>
      <c r="B27" s="27">
        <v>33</v>
      </c>
      <c r="C27" s="27" t="s" cm="1">
        <v>68</v>
      </c>
      <c r="D27" s="27">
        <v>50</v>
      </c>
      <c r="E27" s="27" t="s" cm="1">
        <v>68</v>
      </c>
      <c r="F27" s="27">
        <v>37</v>
      </c>
      <c r="G27" s="27" t="s" cm="1">
        <v>68</v>
      </c>
      <c r="H27" s="27">
        <v>0</v>
      </c>
      <c r="I27" s="27" t="s" cm="1">
        <v>68</v>
      </c>
      <c r="J27" s="54">
        <v>120</v>
      </c>
      <c r="K27" s="45" t="s" cm="1">
        <v>68</v>
      </c>
      <c r="L27" s="227">
        <v>0.28000000000000003</v>
      </c>
      <c r="M27" s="6" t="s" cm="1">
        <v>155</v>
      </c>
      <c r="N27" s="227">
        <v>0.42</v>
      </c>
      <c r="O27" s="6" t="s" cm="1">
        <v>155</v>
      </c>
      <c r="P27" s="227">
        <v>0.31</v>
      </c>
      <c r="Q27" s="6" t="s" cm="1">
        <v>155</v>
      </c>
    </row>
    <row r="28" spans="1:17" x14ac:dyDescent="0.2">
      <c r="A28" s="29">
        <v>2020</v>
      </c>
      <c r="B28" s="27">
        <v>13</v>
      </c>
      <c r="C28" s="27" t="s" cm="1">
        <v>68</v>
      </c>
      <c r="D28" s="27">
        <v>40</v>
      </c>
      <c r="E28" s="27" t="s" cm="1">
        <v>68</v>
      </c>
      <c r="F28" s="27">
        <v>25</v>
      </c>
      <c r="G28" s="27" t="s" cm="1">
        <v>68</v>
      </c>
      <c r="H28" s="27">
        <v>27</v>
      </c>
      <c r="I28" s="27" t="s" cm="1">
        <v>68</v>
      </c>
      <c r="J28" s="54">
        <v>105</v>
      </c>
      <c r="K28" s="45" t="s" cm="1">
        <v>68</v>
      </c>
      <c r="L28" s="24">
        <v>0.17</v>
      </c>
      <c r="M28" s="24" t="s" cm="1">
        <v>68</v>
      </c>
      <c r="N28" s="24">
        <v>0.51</v>
      </c>
      <c r="O28" s="24" t="s" cm="1">
        <v>68</v>
      </c>
      <c r="P28" s="24">
        <v>0.32</v>
      </c>
      <c r="Q28" s="6" t="s" cm="1">
        <v>68</v>
      </c>
    </row>
    <row r="29" spans="1:17" x14ac:dyDescent="0.2">
      <c r="A29" s="29">
        <v>2021</v>
      </c>
      <c r="B29" s="27">
        <v>14</v>
      </c>
      <c r="C29" s="27" t="s" cm="1">
        <v>68</v>
      </c>
      <c r="D29" s="27">
        <v>50</v>
      </c>
      <c r="E29" s="27" t="s" cm="1">
        <v>68</v>
      </c>
      <c r="F29" s="27">
        <v>39</v>
      </c>
      <c r="G29" s="27" t="s" cm="1">
        <v>68</v>
      </c>
      <c r="H29" s="27">
        <v>5</v>
      </c>
      <c r="I29" s="27" t="s" cm="1">
        <v>68</v>
      </c>
      <c r="J29" s="54">
        <v>108</v>
      </c>
      <c r="K29" s="45" t="s" cm="1">
        <v>68</v>
      </c>
      <c r="L29" s="227">
        <v>0.14000000000000001</v>
      </c>
      <c r="M29" s="207" t="s" cm="1">
        <v>155</v>
      </c>
      <c r="N29" s="227">
        <v>0.49</v>
      </c>
      <c r="O29" s="207" t="s" cm="1">
        <v>155</v>
      </c>
      <c r="P29" s="227">
        <v>0.38</v>
      </c>
      <c r="Q29" s="6" t="s" cm="1">
        <v>156</v>
      </c>
    </row>
    <row r="30" spans="1:17" x14ac:dyDescent="0.2">
      <c r="A30" s="28">
        <v>2022</v>
      </c>
      <c r="B30" s="27">
        <v>18</v>
      </c>
      <c r="C30" s="27" t="s" cm="1">
        <v>68</v>
      </c>
      <c r="D30" s="27">
        <v>68</v>
      </c>
      <c r="E30" s="27" t="s" cm="1">
        <v>68</v>
      </c>
      <c r="F30" s="27">
        <v>59</v>
      </c>
      <c r="G30" s="27" t="s" cm="1">
        <v>68</v>
      </c>
      <c r="H30" s="27">
        <v>6</v>
      </c>
      <c r="I30" s="27" t="s" cm="1">
        <v>68</v>
      </c>
      <c r="J30" s="54">
        <v>151</v>
      </c>
      <c r="K30" s="45" t="s" cm="1">
        <v>68</v>
      </c>
      <c r="L30" s="24">
        <v>0.12</v>
      </c>
      <c r="M30" s="24" t="s" cm="1">
        <v>68</v>
      </c>
      <c r="N30" s="24">
        <v>0.47</v>
      </c>
      <c r="O30" s="24" t="s" cm="1">
        <v>68</v>
      </c>
      <c r="P30" s="24">
        <v>0.41</v>
      </c>
      <c r="Q30" s="6" t="s" cm="1">
        <v>70</v>
      </c>
    </row>
    <row r="31" spans="1:17" ht="15" x14ac:dyDescent="0.25">
      <c r="A31" s="254">
        <v>2023</v>
      </c>
      <c r="B31" s="253">
        <v>25</v>
      </c>
      <c r="C31" s="253" t="s" cm="1">
        <v>68</v>
      </c>
      <c r="D31" s="253">
        <v>123</v>
      </c>
      <c r="E31" s="253" t="s" cm="1">
        <v>68</v>
      </c>
      <c r="F31" s="253">
        <v>74</v>
      </c>
      <c r="G31" s="253" t="s" cm="1">
        <v>68</v>
      </c>
      <c r="H31" s="253">
        <v>6</v>
      </c>
      <c r="I31" s="253" t="s" cm="1">
        <v>68</v>
      </c>
      <c r="J31" s="261">
        <v>228</v>
      </c>
      <c r="K31" s="262" t="s" cm="1">
        <v>68</v>
      </c>
      <c r="L31" s="263">
        <v>0.11</v>
      </c>
      <c r="M31" s="263" t="s" cm="1">
        <v>155</v>
      </c>
      <c r="N31" s="263">
        <v>0.55000000000000004</v>
      </c>
      <c r="O31" s="263" t="s" cm="1">
        <v>155</v>
      </c>
      <c r="P31" s="263">
        <v>0.33</v>
      </c>
      <c r="Q31" s="265" t="s" cm="1">
        <v>155</v>
      </c>
    </row>
    <row r="32" spans="1:17" ht="15" thickBot="1" x14ac:dyDescent="0.25">
      <c r="A32" s="23" t="s">
        <v>71</v>
      </c>
      <c r="B32" s="21" t="s">
        <v>313</v>
      </c>
      <c r="C32" s="21"/>
      <c r="D32" s="21" t="s">
        <v>314</v>
      </c>
      <c r="E32" s="21"/>
      <c r="F32" s="21" t="s">
        <v>315</v>
      </c>
      <c r="G32" s="21"/>
      <c r="H32" s="21" t="s">
        <v>72</v>
      </c>
      <c r="I32" s="21"/>
      <c r="J32" s="244" t="s">
        <v>316</v>
      </c>
      <c r="K32" s="108"/>
      <c r="L32" s="19" t="s">
        <v>72</v>
      </c>
      <c r="M32" s="19"/>
      <c r="N32" s="19" t="s">
        <v>72</v>
      </c>
      <c r="O32" s="19"/>
      <c r="P32" s="19" t="s">
        <v>72</v>
      </c>
      <c r="Q32" s="107"/>
    </row>
    <row r="33" spans="1:17" ht="15" thickTop="1" x14ac:dyDescent="0.2">
      <c r="A33" s="15" t="s">
        <v>74</v>
      </c>
      <c r="B33" s="17"/>
      <c r="C33" s="17"/>
      <c r="D33" s="17"/>
      <c r="E33" s="17"/>
      <c r="F33" s="17"/>
      <c r="G33" s="17"/>
      <c r="H33" s="17"/>
      <c r="I33" s="17"/>
      <c r="J33" s="18"/>
      <c r="K33" s="18"/>
      <c r="L33" s="16"/>
      <c r="M33" s="16"/>
      <c r="N33" s="16"/>
      <c r="O33" s="16"/>
      <c r="P33" s="16"/>
      <c r="Q33" s="99"/>
    </row>
    <row r="34" spans="1:17" x14ac:dyDescent="0.2">
      <c r="A34" s="15" t="s">
        <v>90</v>
      </c>
    </row>
    <row r="35" spans="1:17" x14ac:dyDescent="0.2">
      <c r="A35" s="15" t="s">
        <v>91</v>
      </c>
    </row>
    <row r="36" spans="1:17" x14ac:dyDescent="0.2">
      <c r="A36" s="15" t="s">
        <v>157</v>
      </c>
    </row>
    <row r="37" spans="1:17" x14ac:dyDescent="0.2">
      <c r="A37" s="15" t="s">
        <v>158</v>
      </c>
    </row>
    <row r="38" spans="1:17" x14ac:dyDescent="0.2">
      <c r="A38" s="15" t="s">
        <v>159</v>
      </c>
    </row>
    <row r="39" spans="1:17" x14ac:dyDescent="0.2">
      <c r="A39" s="15" t="s">
        <v>160</v>
      </c>
    </row>
    <row r="40" spans="1:17" x14ac:dyDescent="0.2">
      <c r="A40" s="13" t="s">
        <v>79</v>
      </c>
    </row>
    <row r="41" spans="1:17" x14ac:dyDescent="0.2">
      <c r="A41" s="13"/>
    </row>
    <row r="43" spans="1:17" ht="15" x14ac:dyDescent="0.25">
      <c r="A43" s="44" t="s">
        <v>162</v>
      </c>
    </row>
    <row r="45" spans="1:17" ht="14.25" customHeight="1" x14ac:dyDescent="0.2">
      <c r="A45" s="43"/>
      <c r="B45" s="336" t="s">
        <v>125</v>
      </c>
      <c r="C45" s="336"/>
      <c r="D45" s="336"/>
      <c r="E45" s="336"/>
      <c r="F45" s="336"/>
      <c r="G45" s="336"/>
      <c r="H45" s="336"/>
      <c r="I45" s="336"/>
      <c r="J45" s="336"/>
      <c r="K45" s="338"/>
      <c r="L45" s="339" t="s">
        <v>143</v>
      </c>
      <c r="M45" s="337"/>
      <c r="N45" s="337"/>
      <c r="O45" s="337"/>
      <c r="P45" s="337"/>
      <c r="Q45" s="337"/>
    </row>
    <row r="46" spans="1:17" s="30" customFormat="1" ht="30" customHeight="1" x14ac:dyDescent="0.2">
      <c r="A46" s="42" t="s">
        <v>51</v>
      </c>
      <c r="B46" s="41" t="s">
        <v>82</v>
      </c>
      <c r="C46" s="40" t="s">
        <v>102</v>
      </c>
      <c r="D46" s="41" t="s">
        <v>83</v>
      </c>
      <c r="E46" s="40" t="s">
        <v>103</v>
      </c>
      <c r="F46" s="41" t="s">
        <v>144</v>
      </c>
      <c r="G46" s="40" t="s">
        <v>145</v>
      </c>
      <c r="H46" s="41" t="s">
        <v>146</v>
      </c>
      <c r="I46" s="40" t="s">
        <v>147</v>
      </c>
      <c r="J46" s="48" t="s">
        <v>60</v>
      </c>
      <c r="K46" s="111" t="s">
        <v>148</v>
      </c>
      <c r="L46" s="41" t="s">
        <v>149</v>
      </c>
      <c r="M46" s="40" t="s">
        <v>150</v>
      </c>
      <c r="N46" s="41" t="s">
        <v>151</v>
      </c>
      <c r="O46" s="40" t="s">
        <v>152</v>
      </c>
      <c r="P46" s="41" t="s">
        <v>153</v>
      </c>
      <c r="Q46" s="110" t="s">
        <v>154</v>
      </c>
    </row>
    <row r="47" spans="1:17" s="30" customFormat="1" x14ac:dyDescent="0.2">
      <c r="A47" s="34">
        <v>2018</v>
      </c>
      <c r="B47" s="27">
        <v>19</v>
      </c>
      <c r="C47" s="109" t="s" cm="1">
        <v>68</v>
      </c>
      <c r="D47" s="27">
        <v>43</v>
      </c>
      <c r="E47" s="27" t="s" cm="1">
        <v>68</v>
      </c>
      <c r="F47" s="27">
        <v>30</v>
      </c>
      <c r="G47" s="27" t="s" cm="1">
        <v>68</v>
      </c>
      <c r="H47" s="27">
        <v>0</v>
      </c>
      <c r="I47" s="27" t="s" cm="1">
        <v>68</v>
      </c>
      <c r="J47" s="54">
        <v>92</v>
      </c>
      <c r="K47" s="45" t="s" cm="1">
        <v>68</v>
      </c>
      <c r="L47" s="251">
        <v>0.21</v>
      </c>
      <c r="M47" s="225" t="s" cm="1">
        <v>155</v>
      </c>
      <c r="N47" s="242">
        <v>0.47</v>
      </c>
      <c r="O47" s="225" t="s" cm="1">
        <v>155</v>
      </c>
      <c r="P47" s="242">
        <v>0.33</v>
      </c>
      <c r="Q47" s="30" t="s" cm="1">
        <v>155</v>
      </c>
    </row>
    <row r="48" spans="1:17" x14ac:dyDescent="0.2">
      <c r="A48" s="28">
        <v>2019</v>
      </c>
      <c r="B48" s="27">
        <v>13</v>
      </c>
      <c r="C48" s="27" t="s" cm="1">
        <v>68</v>
      </c>
      <c r="D48" s="27">
        <v>36</v>
      </c>
      <c r="E48" s="27" t="s" cm="1">
        <v>68</v>
      </c>
      <c r="F48" s="27">
        <v>35</v>
      </c>
      <c r="G48" s="27" t="s" cm="1">
        <v>68</v>
      </c>
      <c r="H48" s="27">
        <v>0</v>
      </c>
      <c r="I48" s="27" t="s" cm="1">
        <v>68</v>
      </c>
      <c r="J48" s="54">
        <v>84</v>
      </c>
      <c r="K48" s="45" t="s" cm="1">
        <v>68</v>
      </c>
      <c r="L48" s="24">
        <v>0.15</v>
      </c>
      <c r="M48" s="24" t="s" cm="1">
        <v>68</v>
      </c>
      <c r="N48" s="24">
        <v>0.43</v>
      </c>
      <c r="O48" s="24" t="s" cm="1">
        <v>68</v>
      </c>
      <c r="P48" s="24">
        <v>0.42</v>
      </c>
      <c r="Q48" s="6" t="s" cm="1">
        <v>68</v>
      </c>
    </row>
    <row r="49" spans="1:17" x14ac:dyDescent="0.2">
      <c r="A49" s="29">
        <v>2020</v>
      </c>
      <c r="B49" s="27">
        <v>7</v>
      </c>
      <c r="C49" s="27" t="s" cm="1">
        <v>68</v>
      </c>
      <c r="D49" s="27">
        <v>31</v>
      </c>
      <c r="E49" s="27" t="s" cm="1">
        <v>68</v>
      </c>
      <c r="F49" s="27">
        <v>27</v>
      </c>
      <c r="G49" s="27" t="s" cm="1">
        <v>68</v>
      </c>
      <c r="H49" s="27">
        <v>20</v>
      </c>
      <c r="I49" s="27" t="s" cm="1">
        <v>68</v>
      </c>
      <c r="J49" s="54">
        <v>85</v>
      </c>
      <c r="K49" s="45" t="s" cm="1">
        <v>68</v>
      </c>
      <c r="L49" s="227">
        <v>0.11</v>
      </c>
      <c r="M49" s="225" t="s" cm="1">
        <v>155</v>
      </c>
      <c r="N49" s="227">
        <v>0.48</v>
      </c>
      <c r="O49" s="225" t="s" cm="1">
        <v>155</v>
      </c>
      <c r="P49" s="227">
        <v>0.42</v>
      </c>
      <c r="Q49" s="6" t="s" cm="1">
        <v>155</v>
      </c>
    </row>
    <row r="50" spans="1:17" x14ac:dyDescent="0.2">
      <c r="A50" s="29">
        <v>2021</v>
      </c>
      <c r="B50" s="27">
        <v>15</v>
      </c>
      <c r="C50" s="27" t="s" cm="1">
        <v>68</v>
      </c>
      <c r="D50" s="27">
        <v>38</v>
      </c>
      <c r="E50" s="27" t="s" cm="1">
        <v>68</v>
      </c>
      <c r="F50" s="27">
        <v>25</v>
      </c>
      <c r="G50" s="27" t="s" cm="1">
        <v>68</v>
      </c>
      <c r="H50" s="27">
        <v>7</v>
      </c>
      <c r="I50" s="27" t="s" cm="1">
        <v>68</v>
      </c>
      <c r="J50" s="54">
        <v>85</v>
      </c>
      <c r="K50" s="45" t="s" cm="1">
        <v>68</v>
      </c>
      <c r="L50" s="24">
        <v>0.19</v>
      </c>
      <c r="M50" s="24" t="s" cm="1">
        <v>68</v>
      </c>
      <c r="N50" s="24">
        <v>0.49</v>
      </c>
      <c r="O50" s="24" t="s" cm="1">
        <v>68</v>
      </c>
      <c r="P50" s="24">
        <v>0.32</v>
      </c>
    </row>
    <row r="51" spans="1:17" x14ac:dyDescent="0.2">
      <c r="A51" s="28">
        <v>2022</v>
      </c>
      <c r="B51" s="27">
        <v>14</v>
      </c>
      <c r="C51" s="27" t="s" cm="1">
        <v>68</v>
      </c>
      <c r="D51" s="27">
        <v>21</v>
      </c>
      <c r="E51" s="27" t="s" cm="1">
        <v>68</v>
      </c>
      <c r="F51" s="27">
        <v>21</v>
      </c>
      <c r="G51" s="27" t="s" cm="1">
        <v>68</v>
      </c>
      <c r="H51" s="27">
        <v>1</v>
      </c>
      <c r="I51" s="27" t="s" cm="1">
        <v>68</v>
      </c>
      <c r="J51" s="54">
        <v>57</v>
      </c>
      <c r="K51" s="45" t="s" cm="1">
        <v>68</v>
      </c>
      <c r="L51" s="227">
        <v>0.25</v>
      </c>
      <c r="M51" s="225" t="s" cm="1">
        <v>155</v>
      </c>
      <c r="N51" s="227">
        <v>0.38</v>
      </c>
      <c r="O51" s="225" t="s" cm="1">
        <v>155</v>
      </c>
      <c r="P51" s="227">
        <v>0.38</v>
      </c>
      <c r="Q51" s="6" t="s" cm="1">
        <v>155</v>
      </c>
    </row>
    <row r="52" spans="1:17" ht="15" x14ac:dyDescent="0.25">
      <c r="A52" s="254">
        <v>2023</v>
      </c>
      <c r="B52" s="253">
        <v>13</v>
      </c>
      <c r="C52" s="253" t="s" cm="1">
        <v>68</v>
      </c>
      <c r="D52" s="253">
        <v>17</v>
      </c>
      <c r="E52" s="253" t="s" cm="1">
        <v>68</v>
      </c>
      <c r="F52" s="253">
        <v>13</v>
      </c>
      <c r="G52" s="253" t="s" cm="1">
        <v>68</v>
      </c>
      <c r="H52" s="253">
        <v>4</v>
      </c>
      <c r="I52" s="253" t="s" cm="1">
        <v>68</v>
      </c>
      <c r="J52" s="261">
        <v>47</v>
      </c>
      <c r="K52" s="262" t="s" cm="1">
        <v>68</v>
      </c>
      <c r="L52" s="259">
        <v>0.3</v>
      </c>
      <c r="M52" s="259" t="s" cm="1">
        <v>68</v>
      </c>
      <c r="N52" s="259">
        <v>0.4</v>
      </c>
      <c r="O52" s="259" t="s" cm="1">
        <v>68</v>
      </c>
      <c r="P52" s="259">
        <v>0.3</v>
      </c>
      <c r="Q52" s="265" t="s" cm="1">
        <v>68</v>
      </c>
    </row>
    <row r="53" spans="1:17" ht="15" thickBot="1" x14ac:dyDescent="0.25">
      <c r="A53" s="23" t="s">
        <v>71</v>
      </c>
      <c r="B53" s="21" t="s">
        <v>317</v>
      </c>
      <c r="C53" s="21"/>
      <c r="D53" s="21" t="s">
        <v>318</v>
      </c>
      <c r="E53" s="21"/>
      <c r="F53" s="21" t="s">
        <v>319</v>
      </c>
      <c r="G53" s="21"/>
      <c r="H53" s="21" t="s">
        <v>72</v>
      </c>
      <c r="I53" s="21"/>
      <c r="J53" s="244" t="s">
        <v>320</v>
      </c>
      <c r="K53" s="108"/>
      <c r="L53" s="19" t="s">
        <v>72</v>
      </c>
      <c r="M53" s="19"/>
      <c r="N53" s="19" t="s">
        <v>72</v>
      </c>
      <c r="O53" s="19"/>
      <c r="P53" s="19" t="s">
        <v>72</v>
      </c>
      <c r="Q53" s="107"/>
    </row>
    <row r="54" spans="1:17" ht="15" thickTop="1" x14ac:dyDescent="0.2">
      <c r="A54" s="15" t="s">
        <v>74</v>
      </c>
      <c r="B54" s="17"/>
      <c r="C54" s="17"/>
      <c r="D54" s="17"/>
      <c r="E54" s="17"/>
      <c r="F54" s="17"/>
      <c r="G54" s="17"/>
      <c r="H54" s="17"/>
      <c r="I54" s="17"/>
      <c r="J54" s="18"/>
      <c r="K54" s="18"/>
      <c r="L54" s="16"/>
      <c r="M54" s="16"/>
      <c r="N54" s="16"/>
      <c r="O54" s="16"/>
      <c r="P54" s="16"/>
      <c r="Q54" s="99"/>
    </row>
    <row r="55" spans="1:17" x14ac:dyDescent="0.2">
      <c r="A55" s="15" t="s">
        <v>90</v>
      </c>
    </row>
    <row r="56" spans="1:17" x14ac:dyDescent="0.2">
      <c r="A56" s="15" t="s">
        <v>91</v>
      </c>
    </row>
    <row r="57" spans="1:17" x14ac:dyDescent="0.2">
      <c r="A57" s="15" t="s">
        <v>157</v>
      </c>
    </row>
    <row r="58" spans="1:17" x14ac:dyDescent="0.2">
      <c r="A58" s="15" t="s">
        <v>158</v>
      </c>
    </row>
    <row r="59" spans="1:17" x14ac:dyDescent="0.2">
      <c r="A59" s="15" t="s">
        <v>159</v>
      </c>
    </row>
    <row r="60" spans="1:17" x14ac:dyDescent="0.2">
      <c r="A60" s="15" t="s">
        <v>160</v>
      </c>
    </row>
    <row r="61" spans="1:17" x14ac:dyDescent="0.2">
      <c r="A61" s="13" t="s">
        <v>79</v>
      </c>
    </row>
    <row r="64" spans="1:17" ht="15" x14ac:dyDescent="0.25">
      <c r="A64" s="44" t="s">
        <v>335</v>
      </c>
    </row>
    <row r="66" spans="1:17" ht="14.25" customHeight="1" x14ac:dyDescent="0.2">
      <c r="A66" s="43"/>
      <c r="B66" s="336" t="s">
        <v>125</v>
      </c>
      <c r="C66" s="336"/>
      <c r="D66" s="336"/>
      <c r="E66" s="336"/>
      <c r="F66" s="336"/>
      <c r="G66" s="336"/>
      <c r="H66" s="336"/>
      <c r="I66" s="336"/>
      <c r="J66" s="336"/>
      <c r="K66" s="338"/>
      <c r="L66" s="339" t="s">
        <v>143</v>
      </c>
      <c r="M66" s="337"/>
      <c r="N66" s="337"/>
      <c r="O66" s="337"/>
      <c r="P66" s="337"/>
      <c r="Q66" s="337"/>
    </row>
    <row r="67" spans="1:17" s="30" customFormat="1" ht="30" customHeight="1" x14ac:dyDescent="0.2">
      <c r="A67" s="42" t="s">
        <v>51</v>
      </c>
      <c r="B67" s="41" t="s">
        <v>82</v>
      </c>
      <c r="C67" s="40" t="s">
        <v>102</v>
      </c>
      <c r="D67" s="41" t="s">
        <v>83</v>
      </c>
      <c r="E67" s="40" t="s">
        <v>103</v>
      </c>
      <c r="F67" s="41" t="s">
        <v>144</v>
      </c>
      <c r="G67" s="40" t="s">
        <v>145</v>
      </c>
      <c r="H67" s="41" t="s">
        <v>146</v>
      </c>
      <c r="I67" s="40" t="s">
        <v>147</v>
      </c>
      <c r="J67" s="48" t="s">
        <v>60</v>
      </c>
      <c r="K67" s="111" t="s">
        <v>148</v>
      </c>
      <c r="L67" s="41" t="s">
        <v>149</v>
      </c>
      <c r="M67" s="40" t="s">
        <v>150</v>
      </c>
      <c r="N67" s="41" t="s">
        <v>151</v>
      </c>
      <c r="O67" s="40" t="s">
        <v>152</v>
      </c>
      <c r="P67" s="41" t="s">
        <v>153</v>
      </c>
      <c r="Q67" s="110" t="s">
        <v>154</v>
      </c>
    </row>
    <row r="68" spans="1:17" s="30" customFormat="1" x14ac:dyDescent="0.2">
      <c r="A68" s="34">
        <v>2018</v>
      </c>
      <c r="B68" s="27">
        <v>11</v>
      </c>
      <c r="C68" s="109" t="s" cm="1">
        <v>68</v>
      </c>
      <c r="D68" s="27">
        <v>28</v>
      </c>
      <c r="E68" s="27" t="s" cm="1">
        <v>68</v>
      </c>
      <c r="F68" s="27">
        <v>33</v>
      </c>
      <c r="G68" s="27" t="s" cm="1">
        <v>68</v>
      </c>
      <c r="H68" s="27">
        <v>2</v>
      </c>
      <c r="I68" s="27" t="s" cm="1">
        <v>68</v>
      </c>
      <c r="J68" s="54">
        <v>74</v>
      </c>
      <c r="K68" s="45" t="s" cm="1">
        <v>68</v>
      </c>
      <c r="L68" s="103">
        <v>0.15</v>
      </c>
      <c r="M68" s="32" t="s" cm="1">
        <v>68</v>
      </c>
      <c r="N68" s="31">
        <v>0.39</v>
      </c>
      <c r="O68" s="31" t="s" cm="1">
        <v>68</v>
      </c>
      <c r="P68" s="31">
        <v>0.46</v>
      </c>
      <c r="Q68" s="30" t="s" cm="1">
        <v>68</v>
      </c>
    </row>
    <row r="69" spans="1:17" x14ac:dyDescent="0.2">
      <c r="A69" s="28">
        <v>2019</v>
      </c>
      <c r="B69" s="218" t="s">
        <v>122</v>
      </c>
      <c r="C69" s="27" t="s" cm="1">
        <v>68</v>
      </c>
      <c r="D69" s="27">
        <v>18</v>
      </c>
      <c r="E69" s="27" t="s" cm="1">
        <v>68</v>
      </c>
      <c r="F69" s="218" t="s">
        <v>122</v>
      </c>
      <c r="G69" s="27" t="s" cm="1">
        <v>68</v>
      </c>
      <c r="H69" s="27">
        <v>16</v>
      </c>
      <c r="I69" s="27" t="s" cm="1">
        <v>68</v>
      </c>
      <c r="J69" s="54">
        <v>54</v>
      </c>
      <c r="K69" s="45" t="s" cm="1">
        <v>68</v>
      </c>
      <c r="L69" s="227" t="s">
        <v>72</v>
      </c>
      <c r="M69" s="227" t="s" cm="1">
        <v>68</v>
      </c>
      <c r="N69" s="227">
        <v>0.47</v>
      </c>
      <c r="O69" s="227" t="s" cm="1">
        <v>68</v>
      </c>
      <c r="P69" s="227" t="s">
        <v>72</v>
      </c>
    </row>
    <row r="70" spans="1:17" x14ac:dyDescent="0.2">
      <c r="A70" s="29">
        <v>2020</v>
      </c>
      <c r="B70" s="218" t="s">
        <v>122</v>
      </c>
      <c r="C70" s="27" t="s" cm="1">
        <v>68</v>
      </c>
      <c r="D70" s="27">
        <v>14</v>
      </c>
      <c r="E70" s="27" t="s" cm="1">
        <v>68</v>
      </c>
      <c r="F70" s="218" t="s">
        <v>122</v>
      </c>
      <c r="G70" s="27" t="s" cm="1">
        <v>68</v>
      </c>
      <c r="H70" s="27">
        <v>18</v>
      </c>
      <c r="I70" s="27" t="s" cm="1">
        <v>68</v>
      </c>
      <c r="J70" s="54">
        <v>45</v>
      </c>
      <c r="K70" s="45" t="s" cm="1">
        <v>68</v>
      </c>
      <c r="L70" s="227" t="s">
        <v>72</v>
      </c>
      <c r="M70" s="227" t="s" cm="1">
        <v>68</v>
      </c>
      <c r="N70" s="227">
        <v>0.52</v>
      </c>
      <c r="O70" s="227" t="s" cm="1">
        <v>68</v>
      </c>
      <c r="P70" s="227" t="s">
        <v>72</v>
      </c>
    </row>
    <row r="71" spans="1:17" x14ac:dyDescent="0.2">
      <c r="A71" s="29">
        <v>2021</v>
      </c>
      <c r="B71" s="27">
        <v>8</v>
      </c>
      <c r="C71" s="27" t="s" cm="1">
        <v>68</v>
      </c>
      <c r="D71" s="27">
        <v>26</v>
      </c>
      <c r="E71" s="27" t="s" cm="1">
        <v>68</v>
      </c>
      <c r="F71" s="27">
        <v>26</v>
      </c>
      <c r="G71" s="27" t="s" cm="1">
        <v>68</v>
      </c>
      <c r="H71" s="27">
        <v>5</v>
      </c>
      <c r="I71" s="27" t="s" cm="1">
        <v>68</v>
      </c>
      <c r="J71" s="54">
        <v>65</v>
      </c>
      <c r="K71" s="45" t="s" cm="1">
        <v>68</v>
      </c>
      <c r="L71" s="227">
        <v>0.13</v>
      </c>
      <c r="M71" s="228" t="s" cm="1">
        <v>155</v>
      </c>
      <c r="N71" s="227">
        <v>0.43</v>
      </c>
      <c r="O71" s="228" t="s" cm="1">
        <v>155</v>
      </c>
      <c r="P71" s="227">
        <v>0.43</v>
      </c>
      <c r="Q71" s="228" t="s" cm="1">
        <v>155</v>
      </c>
    </row>
    <row r="72" spans="1:17" x14ac:dyDescent="0.2">
      <c r="A72" s="28">
        <v>2022</v>
      </c>
      <c r="B72" s="27">
        <v>15</v>
      </c>
      <c r="C72" s="27" t="s" cm="1">
        <v>68</v>
      </c>
      <c r="D72" s="27">
        <v>35</v>
      </c>
      <c r="E72" s="27" t="s" cm="1">
        <v>68</v>
      </c>
      <c r="F72" s="27">
        <v>23</v>
      </c>
      <c r="G72" s="27" t="s" cm="1">
        <v>68</v>
      </c>
      <c r="H72" s="27">
        <v>2</v>
      </c>
      <c r="I72" s="27" t="s" cm="1">
        <v>68</v>
      </c>
      <c r="J72" s="54">
        <v>75</v>
      </c>
      <c r="K72" s="45" t="s" cm="1">
        <v>68</v>
      </c>
      <c r="L72" s="227">
        <v>0.21</v>
      </c>
      <c r="M72" s="228" t="s" cm="1">
        <v>155</v>
      </c>
      <c r="N72" s="227">
        <v>0.48</v>
      </c>
      <c r="O72" s="228" t="s" cm="1">
        <v>155</v>
      </c>
      <c r="P72" s="227">
        <v>0.32</v>
      </c>
      <c r="Q72" s="228" t="s" cm="1">
        <v>155</v>
      </c>
    </row>
    <row r="73" spans="1:17" ht="15" x14ac:dyDescent="0.25">
      <c r="A73" s="254">
        <v>2023</v>
      </c>
      <c r="B73" s="253">
        <v>13</v>
      </c>
      <c r="C73" s="253" t="s" cm="1">
        <v>68</v>
      </c>
      <c r="D73" s="253">
        <v>47</v>
      </c>
      <c r="E73" s="253" t="s" cm="1">
        <v>68</v>
      </c>
      <c r="F73" s="253">
        <v>37</v>
      </c>
      <c r="G73" s="253" t="s" cm="1">
        <v>68</v>
      </c>
      <c r="H73" s="253">
        <v>4</v>
      </c>
      <c r="I73" s="253" t="s" cm="1">
        <v>68</v>
      </c>
      <c r="J73" s="261">
        <v>101</v>
      </c>
      <c r="K73" s="262" t="s" cm="1">
        <v>68</v>
      </c>
      <c r="L73" s="263">
        <v>0.13</v>
      </c>
      <c r="M73" s="264" t="s" cm="1">
        <v>155</v>
      </c>
      <c r="N73" s="263">
        <v>0.48</v>
      </c>
      <c r="O73" s="264" t="s" cm="1">
        <v>155</v>
      </c>
      <c r="P73" s="263">
        <v>0.38</v>
      </c>
      <c r="Q73" s="264" t="s" cm="1">
        <v>155</v>
      </c>
    </row>
    <row r="74" spans="1:17" ht="15" thickBot="1" x14ac:dyDescent="0.25">
      <c r="A74" s="23" t="s">
        <v>71</v>
      </c>
      <c r="B74" s="21" t="s">
        <v>321</v>
      </c>
      <c r="C74" s="21"/>
      <c r="D74" s="21" t="s">
        <v>322</v>
      </c>
      <c r="E74" s="21"/>
      <c r="F74" s="21" t="s">
        <v>323</v>
      </c>
      <c r="G74" s="21"/>
      <c r="H74" s="21" t="s">
        <v>72</v>
      </c>
      <c r="I74" s="21"/>
      <c r="J74" s="244" t="s">
        <v>324</v>
      </c>
      <c r="K74" s="108"/>
      <c r="L74" s="19" t="s">
        <v>72</v>
      </c>
      <c r="M74" s="19"/>
      <c r="N74" s="19" t="s">
        <v>72</v>
      </c>
      <c r="O74" s="19"/>
      <c r="P74" s="19" t="s">
        <v>72</v>
      </c>
      <c r="Q74" s="107"/>
    </row>
    <row r="75" spans="1:17" ht="15" thickTop="1" x14ac:dyDescent="0.2">
      <c r="A75" s="15" t="s">
        <v>74</v>
      </c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6"/>
      <c r="M75" s="16"/>
      <c r="N75" s="16"/>
      <c r="O75" s="16"/>
      <c r="P75" s="16"/>
      <c r="Q75" s="99"/>
    </row>
    <row r="76" spans="1:17" x14ac:dyDescent="0.2">
      <c r="A76" s="15" t="s">
        <v>123</v>
      </c>
      <c r="B76" s="17"/>
      <c r="C76" s="17"/>
      <c r="D76" s="17"/>
      <c r="E76" s="17"/>
      <c r="F76" s="17"/>
      <c r="G76" s="17"/>
      <c r="H76" s="17"/>
      <c r="I76" s="17"/>
      <c r="J76" s="18"/>
      <c r="K76" s="18"/>
      <c r="L76" s="16"/>
      <c r="M76" s="16"/>
      <c r="N76" s="16"/>
      <c r="O76" s="16"/>
      <c r="P76" s="16"/>
      <c r="Q76" s="99"/>
    </row>
    <row r="77" spans="1:17" x14ac:dyDescent="0.2">
      <c r="A77" s="15" t="s">
        <v>90</v>
      </c>
    </row>
    <row r="78" spans="1:17" x14ac:dyDescent="0.2">
      <c r="A78" s="15" t="s">
        <v>91</v>
      </c>
    </row>
    <row r="79" spans="1:17" x14ac:dyDescent="0.2">
      <c r="A79" s="15" t="s">
        <v>157</v>
      </c>
    </row>
    <row r="80" spans="1:17" x14ac:dyDescent="0.2">
      <c r="A80" s="15" t="s">
        <v>158</v>
      </c>
    </row>
    <row r="81" spans="1:17" x14ac:dyDescent="0.2">
      <c r="A81" s="15" t="s">
        <v>159</v>
      </c>
    </row>
    <row r="82" spans="1:17" x14ac:dyDescent="0.2">
      <c r="A82" s="15" t="s">
        <v>160</v>
      </c>
    </row>
    <row r="83" spans="1:17" x14ac:dyDescent="0.2">
      <c r="A83" s="13" t="s">
        <v>79</v>
      </c>
    </row>
    <row r="86" spans="1:17" ht="15" x14ac:dyDescent="0.25">
      <c r="A86" s="44" t="s">
        <v>336</v>
      </c>
    </row>
    <row r="88" spans="1:17" ht="14.25" customHeight="1" x14ac:dyDescent="0.2">
      <c r="A88" s="43"/>
      <c r="B88" s="336" t="s">
        <v>125</v>
      </c>
      <c r="C88" s="336"/>
      <c r="D88" s="336"/>
      <c r="E88" s="336"/>
      <c r="F88" s="336"/>
      <c r="G88" s="336"/>
      <c r="H88" s="336"/>
      <c r="I88" s="336"/>
      <c r="J88" s="336"/>
      <c r="K88" s="338"/>
      <c r="L88" s="339" t="s">
        <v>143</v>
      </c>
      <c r="M88" s="337"/>
      <c r="N88" s="337"/>
      <c r="O88" s="337"/>
      <c r="P88" s="337"/>
      <c r="Q88" s="337"/>
    </row>
    <row r="89" spans="1:17" s="30" customFormat="1" ht="30" customHeight="1" x14ac:dyDescent="0.2">
      <c r="A89" s="42" t="s">
        <v>51</v>
      </c>
      <c r="B89" s="41" t="s">
        <v>82</v>
      </c>
      <c r="C89" s="40" t="s">
        <v>102</v>
      </c>
      <c r="D89" s="41" t="s">
        <v>83</v>
      </c>
      <c r="E89" s="40" t="s">
        <v>103</v>
      </c>
      <c r="F89" s="41" t="s">
        <v>144</v>
      </c>
      <c r="G89" s="40" t="s">
        <v>145</v>
      </c>
      <c r="H89" s="41" t="s">
        <v>146</v>
      </c>
      <c r="I89" s="40" t="s">
        <v>147</v>
      </c>
      <c r="J89" s="48" t="s">
        <v>60</v>
      </c>
      <c r="K89" s="111" t="s">
        <v>148</v>
      </c>
      <c r="L89" s="41" t="s">
        <v>149</v>
      </c>
      <c r="M89" s="40" t="s">
        <v>150</v>
      </c>
      <c r="N89" s="41" t="s">
        <v>151</v>
      </c>
      <c r="O89" s="40" t="s">
        <v>152</v>
      </c>
      <c r="P89" s="41" t="s">
        <v>153</v>
      </c>
      <c r="Q89" s="110" t="s">
        <v>154</v>
      </c>
    </row>
    <row r="90" spans="1:17" s="30" customFormat="1" x14ac:dyDescent="0.2">
      <c r="A90" s="34">
        <v>2018</v>
      </c>
      <c r="B90" s="27">
        <v>12</v>
      </c>
      <c r="C90" s="109" t="s" cm="1">
        <v>68</v>
      </c>
      <c r="D90" s="27">
        <v>33</v>
      </c>
      <c r="E90" s="27" t="s" cm="1">
        <v>68</v>
      </c>
      <c r="F90" s="27">
        <v>40</v>
      </c>
      <c r="G90" s="27" t="s" cm="1">
        <v>68</v>
      </c>
      <c r="H90" s="27">
        <v>2</v>
      </c>
      <c r="I90" s="27" t="s" cm="1">
        <v>68</v>
      </c>
      <c r="J90" s="54">
        <v>87</v>
      </c>
      <c r="K90" s="45" t="s" cm="1">
        <v>68</v>
      </c>
      <c r="L90" s="103">
        <v>0.14000000000000001</v>
      </c>
      <c r="M90" s="32" t="s" cm="1">
        <v>68</v>
      </c>
      <c r="N90" s="31">
        <v>0.39</v>
      </c>
      <c r="O90" s="31" t="s" cm="1">
        <v>68</v>
      </c>
      <c r="P90" s="31">
        <v>0.47</v>
      </c>
      <c r="Q90" s="30" t="s" cm="1">
        <v>68</v>
      </c>
    </row>
    <row r="91" spans="1:17" x14ac:dyDescent="0.2">
      <c r="A91" s="28">
        <v>2019</v>
      </c>
      <c r="B91" s="218" t="s">
        <v>122</v>
      </c>
      <c r="C91" s="27" t="s" cm="1">
        <v>68</v>
      </c>
      <c r="D91" s="27">
        <v>26</v>
      </c>
      <c r="E91" s="27" t="s" cm="1">
        <v>68</v>
      </c>
      <c r="F91" s="218" t="s">
        <v>122</v>
      </c>
      <c r="G91" s="27" t="s" cm="1">
        <v>68</v>
      </c>
      <c r="H91" s="27">
        <v>16</v>
      </c>
      <c r="I91" s="27" t="s" cm="1">
        <v>68</v>
      </c>
      <c r="J91" s="54">
        <v>67</v>
      </c>
      <c r="K91" s="45" t="s" cm="1">
        <v>68</v>
      </c>
      <c r="L91" s="227" t="s">
        <v>72</v>
      </c>
      <c r="M91" s="227" t="s" cm="1">
        <v>68</v>
      </c>
      <c r="N91" s="227">
        <v>0.51</v>
      </c>
      <c r="O91" s="227" t="s" cm="1">
        <v>68</v>
      </c>
      <c r="P91" s="227" t="s">
        <v>72</v>
      </c>
      <c r="Q91" s="6" t="s" cm="1">
        <v>68</v>
      </c>
    </row>
    <row r="92" spans="1:17" x14ac:dyDescent="0.2">
      <c r="A92" s="29">
        <v>2020</v>
      </c>
      <c r="B92" s="218" t="s">
        <v>122</v>
      </c>
      <c r="C92" s="27" t="s" cm="1">
        <v>68</v>
      </c>
      <c r="D92" s="27">
        <v>13</v>
      </c>
      <c r="E92" s="27" t="s" cm="1">
        <v>68</v>
      </c>
      <c r="F92" s="218" t="s">
        <v>122</v>
      </c>
      <c r="G92" s="27" t="s" cm="1">
        <v>68</v>
      </c>
      <c r="H92" s="27">
        <v>19</v>
      </c>
      <c r="I92" s="27" t="s" cm="1">
        <v>68</v>
      </c>
      <c r="J92" s="54">
        <v>49</v>
      </c>
      <c r="K92" s="45" t="s" cm="1">
        <v>68</v>
      </c>
      <c r="L92" s="227" t="s">
        <v>72</v>
      </c>
      <c r="M92" s="227" t="s" cm="1">
        <v>68</v>
      </c>
      <c r="N92" s="227">
        <v>0.43</v>
      </c>
      <c r="O92" s="227" t="s" cm="1">
        <v>68</v>
      </c>
      <c r="P92" s="227" t="s">
        <v>72</v>
      </c>
      <c r="Q92" s="6" t="s" cm="1">
        <v>156</v>
      </c>
    </row>
    <row r="93" spans="1:17" x14ac:dyDescent="0.2">
      <c r="A93" s="29">
        <v>2021</v>
      </c>
      <c r="B93" s="27">
        <v>9</v>
      </c>
      <c r="C93" s="27" t="s" cm="1">
        <v>68</v>
      </c>
      <c r="D93" s="27">
        <v>34</v>
      </c>
      <c r="E93" s="27" t="s" cm="1">
        <v>68</v>
      </c>
      <c r="F93" s="27">
        <v>33</v>
      </c>
      <c r="G93" s="27" t="s" cm="1">
        <v>68</v>
      </c>
      <c r="H93" s="27">
        <v>9</v>
      </c>
      <c r="I93" s="27" t="s" cm="1">
        <v>68</v>
      </c>
      <c r="J93" s="54">
        <v>85</v>
      </c>
      <c r="K93" s="45" t="s" cm="1">
        <v>68</v>
      </c>
      <c r="L93" s="24">
        <v>0.12</v>
      </c>
      <c r="M93" s="24" t="s" cm="1">
        <v>68</v>
      </c>
      <c r="N93" s="24">
        <v>0.45</v>
      </c>
      <c r="O93" s="24" t="s" cm="1">
        <v>68</v>
      </c>
      <c r="P93" s="24">
        <v>0.43</v>
      </c>
      <c r="Q93" s="6" t="s" cm="1">
        <v>70</v>
      </c>
    </row>
    <row r="94" spans="1:17" x14ac:dyDescent="0.2">
      <c r="A94" s="28">
        <v>2022</v>
      </c>
      <c r="B94" s="27">
        <v>16</v>
      </c>
      <c r="C94" s="27" t="s" cm="1">
        <v>68</v>
      </c>
      <c r="D94" s="27">
        <v>39</v>
      </c>
      <c r="E94" s="27" t="s" cm="1">
        <v>68</v>
      </c>
      <c r="F94" s="27">
        <v>28</v>
      </c>
      <c r="G94" s="27" t="s" cm="1">
        <v>68</v>
      </c>
      <c r="H94" s="27">
        <v>1</v>
      </c>
      <c r="I94" s="27" t="s" cm="1">
        <v>68</v>
      </c>
      <c r="J94" s="54">
        <v>84</v>
      </c>
      <c r="K94" s="45" t="s" cm="1">
        <v>68</v>
      </c>
      <c r="L94" s="24">
        <v>0.19</v>
      </c>
      <c r="M94" s="24" t="s" cm="1">
        <v>68</v>
      </c>
      <c r="N94" s="24">
        <v>0.47</v>
      </c>
      <c r="O94" s="24" t="s" cm="1">
        <v>68</v>
      </c>
      <c r="P94" s="24">
        <v>0.34</v>
      </c>
      <c r="Q94" s="6" t="s" cm="1">
        <v>70</v>
      </c>
    </row>
    <row r="95" spans="1:17" ht="15" x14ac:dyDescent="0.25">
      <c r="A95" s="254">
        <v>2023</v>
      </c>
      <c r="B95" s="253">
        <v>14</v>
      </c>
      <c r="C95" s="253" t="s" cm="1">
        <v>68</v>
      </c>
      <c r="D95" s="253">
        <v>60</v>
      </c>
      <c r="E95" s="253" t="s" cm="1">
        <v>68</v>
      </c>
      <c r="F95" s="253">
        <v>44</v>
      </c>
      <c r="G95" s="253" t="s" cm="1">
        <v>68</v>
      </c>
      <c r="H95" s="253">
        <v>5</v>
      </c>
      <c r="I95" s="253" t="s" cm="1">
        <v>68</v>
      </c>
      <c r="J95" s="261">
        <v>123</v>
      </c>
      <c r="K95" s="262" t="s" cm="1">
        <v>68</v>
      </c>
      <c r="L95" s="259">
        <v>0.12</v>
      </c>
      <c r="M95" s="259" t="s" cm="1">
        <v>68</v>
      </c>
      <c r="N95" s="259">
        <v>0.51</v>
      </c>
      <c r="O95" s="259" t="s" cm="1">
        <v>68</v>
      </c>
      <c r="P95" s="259">
        <v>0.37</v>
      </c>
      <c r="Q95" s="265" t="s" cm="1">
        <v>68</v>
      </c>
    </row>
    <row r="96" spans="1:17" ht="15" thickBot="1" x14ac:dyDescent="0.25">
      <c r="A96" s="23" t="s">
        <v>71</v>
      </c>
      <c r="B96" s="21" t="s">
        <v>321</v>
      </c>
      <c r="C96" s="21"/>
      <c r="D96" s="21" t="s">
        <v>325</v>
      </c>
      <c r="E96" s="21"/>
      <c r="F96" s="21" t="s">
        <v>326</v>
      </c>
      <c r="G96" s="21"/>
      <c r="H96" s="21" t="s">
        <v>72</v>
      </c>
      <c r="I96" s="21"/>
      <c r="J96" s="244" t="s">
        <v>327</v>
      </c>
      <c r="K96" s="108"/>
      <c r="L96" s="19" t="s">
        <v>72</v>
      </c>
      <c r="M96" s="19"/>
      <c r="N96" s="19" t="s">
        <v>72</v>
      </c>
      <c r="O96" s="19"/>
      <c r="P96" s="19" t="s">
        <v>72</v>
      </c>
      <c r="Q96" s="107"/>
    </row>
    <row r="97" spans="1:17" ht="15" thickTop="1" x14ac:dyDescent="0.2">
      <c r="A97" s="15" t="s">
        <v>74</v>
      </c>
      <c r="B97" s="17"/>
      <c r="C97" s="17"/>
      <c r="D97" s="17"/>
      <c r="E97" s="17"/>
      <c r="F97" s="17"/>
      <c r="G97" s="17"/>
      <c r="H97" s="17"/>
      <c r="I97" s="17"/>
      <c r="J97" s="18"/>
      <c r="K97" s="18"/>
      <c r="L97" s="16"/>
      <c r="M97" s="16"/>
      <c r="N97" s="16"/>
      <c r="O97" s="16"/>
      <c r="P97" s="16"/>
      <c r="Q97" s="99"/>
    </row>
    <row r="98" spans="1:17" x14ac:dyDescent="0.2">
      <c r="A98" s="15" t="s">
        <v>123</v>
      </c>
      <c r="B98" s="17"/>
      <c r="C98" s="17"/>
      <c r="D98" s="17"/>
      <c r="E98" s="17"/>
      <c r="F98" s="17"/>
      <c r="G98" s="17"/>
      <c r="H98" s="17"/>
      <c r="I98" s="17"/>
      <c r="J98" s="18"/>
      <c r="K98" s="18"/>
      <c r="L98" s="16"/>
      <c r="M98" s="16"/>
      <c r="N98" s="16"/>
      <c r="O98" s="16"/>
      <c r="P98" s="16"/>
      <c r="Q98" s="99"/>
    </row>
    <row r="99" spans="1:17" x14ac:dyDescent="0.2">
      <c r="A99" s="15" t="s">
        <v>90</v>
      </c>
    </row>
    <row r="100" spans="1:17" x14ac:dyDescent="0.2">
      <c r="A100" s="15" t="s">
        <v>91</v>
      </c>
    </row>
    <row r="101" spans="1:17" x14ac:dyDescent="0.2">
      <c r="A101" s="15" t="s">
        <v>157</v>
      </c>
    </row>
    <row r="102" spans="1:17" x14ac:dyDescent="0.2">
      <c r="A102" s="15" t="s">
        <v>158</v>
      </c>
    </row>
    <row r="103" spans="1:17" x14ac:dyDescent="0.2">
      <c r="A103" s="15" t="s">
        <v>159</v>
      </c>
    </row>
    <row r="104" spans="1:17" x14ac:dyDescent="0.2">
      <c r="A104" s="15" t="s">
        <v>160</v>
      </c>
    </row>
    <row r="105" spans="1:17" x14ac:dyDescent="0.2">
      <c r="A105" s="13" t="s">
        <v>79</v>
      </c>
    </row>
  </sheetData>
  <mergeCells count="10">
    <mergeCell ref="B88:K88"/>
    <mergeCell ref="L88:Q88"/>
    <mergeCell ref="B66:K66"/>
    <mergeCell ref="L66:Q66"/>
    <mergeCell ref="B3:K3"/>
    <mergeCell ref="L3:Q3"/>
    <mergeCell ref="B24:K24"/>
    <mergeCell ref="L24:Q24"/>
    <mergeCell ref="B45:K45"/>
    <mergeCell ref="L45:Q45"/>
  </mergeCells>
  <conditionalFormatting sqref="B82:XFD82">
    <cfRule type="expression" dxfId="436" priority="11">
      <formula>IF($A$82="",TRUE,FALSE)</formula>
    </cfRule>
  </conditionalFormatting>
  <conditionalFormatting sqref="A76:XFD76">
    <cfRule type="expression" dxfId="435" priority="84">
      <formula>IF($A$76="",TRUE,FALSE)</formula>
    </cfRule>
  </conditionalFormatting>
  <conditionalFormatting sqref="A98:XFD98">
    <cfRule type="expression" dxfId="434" priority="88">
      <formula>IF($A$98="",TRUE,FALSE)</formula>
    </cfRule>
  </conditionalFormatting>
  <conditionalFormatting sqref="A75:XFD75">
    <cfRule type="expression" dxfId="433" priority="90">
      <formula>IF($A$75="",TRUE,FALSE)</formula>
    </cfRule>
  </conditionalFormatting>
  <conditionalFormatting sqref="A97:XFD97">
    <cfRule type="expression" dxfId="432" priority="92">
      <formula>IF($A$97="",TRUE,FALSE)</formula>
    </cfRule>
  </conditionalFormatting>
  <conditionalFormatting sqref="A54:XFD54">
    <cfRule type="expression" dxfId="431" priority="94">
      <formula>IF($A$54="",TRUE,FALSE)</formula>
    </cfRule>
  </conditionalFormatting>
  <conditionalFormatting sqref="A33:XFD33">
    <cfRule type="expression" dxfId="430" priority="96">
      <formula>IF($A$33="",TRUE,FALSE)</formula>
    </cfRule>
  </conditionalFormatting>
  <conditionalFormatting sqref="A18:XFD18">
    <cfRule type="expression" dxfId="429" priority="98">
      <formula>IF($A$18="",TRUE,FALSE)</formula>
    </cfRule>
  </conditionalFormatting>
  <conditionalFormatting sqref="A39:XFD39">
    <cfRule type="expression" dxfId="428" priority="100">
      <formula>IF($A$39="",TRUE,FALSE)</formula>
    </cfRule>
  </conditionalFormatting>
  <conditionalFormatting sqref="A60:XFD60">
    <cfRule type="expression" dxfId="427" priority="102">
      <formula>IF($A$60="",TRUE,FALSE)</formula>
    </cfRule>
  </conditionalFormatting>
  <conditionalFormatting sqref="A104:XFD104">
    <cfRule type="expression" dxfId="426" priority="104">
      <formula>IF($A$104="",TRUE,FALSE)</formula>
    </cfRule>
  </conditionalFormatting>
  <conditionalFormatting sqref="A12:XFD12">
    <cfRule type="expression" dxfId="425" priority="106">
      <formula>IF($A$12="",TRUE,FALSE)</formula>
    </cfRule>
  </conditionalFormatting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DA9B-B8FF-4829-B8B8-0246B6117808}">
  <sheetPr codeName="Sheet60">
    <pageSetUpPr fitToPage="1"/>
  </sheetPr>
  <dimension ref="A1:M83"/>
  <sheetViews>
    <sheetView zoomScaleNormal="100" zoomScaleSheetLayoutView="100" workbookViewId="0"/>
  </sheetViews>
  <sheetFormatPr defaultColWidth="9.140625" defaultRowHeight="14.25" x14ac:dyDescent="0.2"/>
  <cols>
    <col min="1" max="1" width="24.140625" style="7" customWidth="1"/>
    <col min="2" max="2" width="11.5703125" style="6" customWidth="1"/>
    <col min="3" max="3" width="1.7109375" style="6" customWidth="1"/>
    <col min="4" max="4" width="11.5703125" style="6" customWidth="1"/>
    <col min="5" max="5" width="1.7109375" style="6" customWidth="1"/>
    <col min="6" max="6" width="17.140625" style="6" customWidth="1"/>
    <col min="7" max="7" width="1.7109375" style="6" customWidth="1"/>
    <col min="8" max="8" width="11.5703125" style="6" customWidth="1"/>
    <col min="9" max="9" width="1.7109375" style="6" customWidth="1"/>
    <col min="10" max="10" width="12.85546875" style="6" customWidth="1"/>
    <col min="11" max="11" width="1.7109375" style="6" customWidth="1"/>
    <col min="12" max="12" width="13.28515625" style="6" customWidth="1"/>
    <col min="13" max="13" width="2.7109375" style="6" customWidth="1"/>
    <col min="14" max="16384" width="9.140625" style="6"/>
  </cols>
  <sheetData>
    <row r="1" spans="1:13" ht="15" x14ac:dyDescent="0.25">
      <c r="A1" s="44" t="s">
        <v>163</v>
      </c>
    </row>
    <row r="3" spans="1:13" ht="14.25" customHeight="1" x14ac:dyDescent="0.2">
      <c r="A3" s="43"/>
      <c r="B3" s="336" t="s">
        <v>125</v>
      </c>
      <c r="C3" s="336"/>
      <c r="D3" s="336"/>
      <c r="E3" s="336"/>
      <c r="F3" s="336"/>
      <c r="G3" s="336"/>
      <c r="H3" s="336"/>
      <c r="I3" s="338"/>
      <c r="J3" s="339" t="s">
        <v>164</v>
      </c>
      <c r="K3" s="337"/>
      <c r="L3" s="337"/>
      <c r="M3" s="337"/>
    </row>
    <row r="4" spans="1:13" s="30" customFormat="1" ht="16.5" x14ac:dyDescent="0.2">
      <c r="A4" s="42" t="s">
        <v>51</v>
      </c>
      <c r="B4" s="37" t="s">
        <v>97</v>
      </c>
      <c r="C4" s="36" t="s">
        <v>102</v>
      </c>
      <c r="D4" s="37" t="s">
        <v>98</v>
      </c>
      <c r="E4" s="36" t="s">
        <v>103</v>
      </c>
      <c r="F4" s="41" t="s">
        <v>99</v>
      </c>
      <c r="G4" s="40" t="s">
        <v>145</v>
      </c>
      <c r="H4" s="39" t="s">
        <v>60</v>
      </c>
      <c r="I4" s="95" t="s">
        <v>147</v>
      </c>
      <c r="J4" s="37" t="s">
        <v>100</v>
      </c>
      <c r="K4" s="36" t="s">
        <v>148</v>
      </c>
      <c r="L4" s="37" t="s">
        <v>101</v>
      </c>
      <c r="M4" s="119" t="s">
        <v>150</v>
      </c>
    </row>
    <row r="5" spans="1:13" s="30" customFormat="1" x14ac:dyDescent="0.2">
      <c r="A5" s="34">
        <v>2018</v>
      </c>
      <c r="B5" s="27">
        <v>262</v>
      </c>
      <c r="C5" s="104" t="s" cm="1">
        <v>68</v>
      </c>
      <c r="D5" s="27">
        <v>77</v>
      </c>
      <c r="E5" s="28" t="s" cm="1">
        <v>68</v>
      </c>
      <c r="F5" s="27">
        <v>12</v>
      </c>
      <c r="G5" s="28" t="s" cm="1">
        <v>68</v>
      </c>
      <c r="H5" s="26">
        <v>351</v>
      </c>
      <c r="I5" s="63" t="s" cm="1">
        <v>68</v>
      </c>
      <c r="J5" s="32">
        <v>0.77</v>
      </c>
      <c r="K5" s="116" t="s" cm="1">
        <v>68</v>
      </c>
      <c r="L5" s="31">
        <v>0.23</v>
      </c>
      <c r="M5" s="115" t="s" cm="1">
        <v>68</v>
      </c>
    </row>
    <row r="6" spans="1:13" x14ac:dyDescent="0.2">
      <c r="A6" s="28">
        <v>2019</v>
      </c>
      <c r="B6" s="27">
        <v>227</v>
      </c>
      <c r="C6" s="28" t="s" cm="1">
        <v>68</v>
      </c>
      <c r="D6" s="27">
        <v>59</v>
      </c>
      <c r="E6" s="28" t="s" cm="1">
        <v>68</v>
      </c>
      <c r="F6" s="27">
        <v>39</v>
      </c>
      <c r="G6" s="28" t="s" cm="1">
        <v>68</v>
      </c>
      <c r="H6" s="26">
        <v>325</v>
      </c>
      <c r="I6" s="63" t="s" cm="1">
        <v>68</v>
      </c>
      <c r="J6" s="24">
        <v>0.79</v>
      </c>
      <c r="K6" s="114" t="s" cm="1">
        <v>68</v>
      </c>
      <c r="L6" s="24">
        <v>0.21</v>
      </c>
      <c r="M6" s="7" t="s" cm="1">
        <v>68</v>
      </c>
    </row>
    <row r="7" spans="1:13" x14ac:dyDescent="0.2">
      <c r="A7" s="29">
        <v>2020</v>
      </c>
      <c r="B7" s="27">
        <v>162</v>
      </c>
      <c r="C7" s="28" t="s" cm="1">
        <v>70</v>
      </c>
      <c r="D7" s="27">
        <v>34</v>
      </c>
      <c r="E7" s="28" t="s" cm="1">
        <v>68</v>
      </c>
      <c r="F7" s="27">
        <v>88</v>
      </c>
      <c r="G7" s="28" t="s" cm="1">
        <v>70</v>
      </c>
      <c r="H7" s="26">
        <v>284</v>
      </c>
      <c r="I7" s="63" t="s" cm="1">
        <v>68</v>
      </c>
      <c r="J7" s="24">
        <v>0.83</v>
      </c>
      <c r="K7" s="114" t="s" cm="1">
        <v>70</v>
      </c>
      <c r="L7" s="24">
        <v>0.17</v>
      </c>
      <c r="M7" s="7" t="s" cm="1">
        <v>70</v>
      </c>
    </row>
    <row r="8" spans="1:13" x14ac:dyDescent="0.2">
      <c r="A8" s="29">
        <v>2021</v>
      </c>
      <c r="B8" s="27">
        <v>270</v>
      </c>
      <c r="C8" s="28" t="s" cm="1">
        <v>70</v>
      </c>
      <c r="D8" s="27">
        <v>49</v>
      </c>
      <c r="E8" s="28" t="s" cm="1">
        <v>70</v>
      </c>
      <c r="F8" s="27">
        <v>24</v>
      </c>
      <c r="G8" s="28" t="s" cm="1">
        <v>70</v>
      </c>
      <c r="H8" s="26">
        <v>343</v>
      </c>
      <c r="I8" s="63" t="s" cm="1">
        <v>68</v>
      </c>
      <c r="J8" s="24">
        <v>0.85</v>
      </c>
      <c r="K8" s="114" t="s" cm="1">
        <v>68</v>
      </c>
      <c r="L8" s="24">
        <v>0.15</v>
      </c>
      <c r="M8" s="7" t="s" cm="1">
        <v>68</v>
      </c>
    </row>
    <row r="9" spans="1:13" x14ac:dyDescent="0.2">
      <c r="A9" s="28">
        <v>2022</v>
      </c>
      <c r="B9" s="27">
        <v>298</v>
      </c>
      <c r="C9" s="28" t="s" cm="1">
        <v>70</v>
      </c>
      <c r="D9" s="27">
        <v>67</v>
      </c>
      <c r="E9" s="28" t="s" cm="1">
        <v>70</v>
      </c>
      <c r="F9" s="27">
        <v>2</v>
      </c>
      <c r="G9" s="28" t="s" cm="1">
        <v>70</v>
      </c>
      <c r="H9" s="26">
        <v>367</v>
      </c>
      <c r="I9" s="63" t="s" cm="1">
        <v>70</v>
      </c>
      <c r="J9" s="24">
        <v>0.82</v>
      </c>
      <c r="K9" s="114" t="s" cm="1">
        <v>70</v>
      </c>
      <c r="L9" s="24">
        <v>0.18</v>
      </c>
      <c r="M9" s="7" t="s" cm="1">
        <v>70</v>
      </c>
    </row>
    <row r="10" spans="1:13" ht="15" x14ac:dyDescent="0.25">
      <c r="A10" s="254">
        <v>2023</v>
      </c>
      <c r="B10" s="253">
        <v>396</v>
      </c>
      <c r="C10" s="254" t="s" cm="1">
        <v>68</v>
      </c>
      <c r="D10" s="253">
        <v>75</v>
      </c>
      <c r="E10" s="254" t="s" cm="1">
        <v>68</v>
      </c>
      <c r="F10" s="253">
        <v>28</v>
      </c>
      <c r="G10" s="254" t="s" cm="1">
        <v>68</v>
      </c>
      <c r="H10" s="255">
        <v>499</v>
      </c>
      <c r="I10" s="256" t="s" cm="1">
        <v>68</v>
      </c>
      <c r="J10" s="259">
        <v>0.84</v>
      </c>
      <c r="K10" s="260" t="s" cm="1">
        <v>68</v>
      </c>
      <c r="L10" s="259">
        <v>0.16</v>
      </c>
      <c r="M10" s="44" t="s" cm="1">
        <v>68</v>
      </c>
    </row>
    <row r="11" spans="1:13" ht="15" thickBot="1" x14ac:dyDescent="0.25">
      <c r="A11" s="53" t="s">
        <v>71</v>
      </c>
      <c r="B11" s="22" t="s">
        <v>328</v>
      </c>
      <c r="C11" s="22"/>
      <c r="D11" s="22" t="s">
        <v>329</v>
      </c>
      <c r="E11" s="22"/>
      <c r="F11" s="22" t="s">
        <v>72</v>
      </c>
      <c r="G11" s="22"/>
      <c r="H11" s="90" t="s">
        <v>309</v>
      </c>
      <c r="I11" s="113"/>
      <c r="J11" s="50" t="s">
        <v>72</v>
      </c>
      <c r="K11" s="50"/>
      <c r="L11" s="50" t="s">
        <v>72</v>
      </c>
      <c r="M11" s="112"/>
    </row>
    <row r="12" spans="1:13" ht="15" thickTop="1" x14ac:dyDescent="0.2">
      <c r="A12" s="15" t="s">
        <v>74</v>
      </c>
      <c r="B12" s="17"/>
      <c r="C12" s="17"/>
      <c r="D12" s="17"/>
      <c r="E12" s="17"/>
      <c r="F12" s="17"/>
      <c r="G12" s="17"/>
      <c r="H12" s="18"/>
      <c r="I12" s="18"/>
      <c r="J12" s="16"/>
      <c r="K12" s="16"/>
      <c r="L12" s="16"/>
    </row>
    <row r="13" spans="1:13" x14ac:dyDescent="0.2">
      <c r="A13" s="15" t="s">
        <v>165</v>
      </c>
    </row>
    <row r="14" spans="1:13" x14ac:dyDescent="0.2">
      <c r="A14" s="15" t="s">
        <v>166</v>
      </c>
    </row>
    <row r="15" spans="1:13" x14ac:dyDescent="0.2">
      <c r="A15" s="13" t="s">
        <v>79</v>
      </c>
    </row>
    <row r="16" spans="1:13" x14ac:dyDescent="0.2">
      <c r="A16" s="13"/>
    </row>
    <row r="18" spans="1:13" ht="15" x14ac:dyDescent="0.25">
      <c r="A18" s="44" t="s">
        <v>167</v>
      </c>
    </row>
    <row r="20" spans="1:13" x14ac:dyDescent="0.2">
      <c r="A20" s="43"/>
      <c r="B20" s="336" t="s">
        <v>125</v>
      </c>
      <c r="C20" s="336"/>
      <c r="D20" s="336"/>
      <c r="E20" s="336"/>
      <c r="F20" s="336"/>
      <c r="G20" s="336"/>
      <c r="H20" s="336"/>
      <c r="I20" s="338"/>
      <c r="J20" s="339" t="s">
        <v>164</v>
      </c>
      <c r="K20" s="337"/>
      <c r="L20" s="337"/>
      <c r="M20" s="337"/>
    </row>
    <row r="21" spans="1:13" s="30" customFormat="1" ht="16.5" x14ac:dyDescent="0.2">
      <c r="A21" s="42" t="s">
        <v>51</v>
      </c>
      <c r="B21" s="37" t="s">
        <v>97</v>
      </c>
      <c r="C21" s="36" t="s">
        <v>102</v>
      </c>
      <c r="D21" s="37" t="s">
        <v>98</v>
      </c>
      <c r="E21" s="36" t="s">
        <v>103</v>
      </c>
      <c r="F21" s="41" t="s">
        <v>99</v>
      </c>
      <c r="G21" s="40" t="s">
        <v>145</v>
      </c>
      <c r="H21" s="39" t="s">
        <v>60</v>
      </c>
      <c r="I21" s="95" t="s">
        <v>147</v>
      </c>
      <c r="J21" s="37" t="s">
        <v>100</v>
      </c>
      <c r="K21" s="36" t="s">
        <v>148</v>
      </c>
      <c r="L21" s="37" t="s">
        <v>101</v>
      </c>
      <c r="M21" s="119" t="s">
        <v>150</v>
      </c>
    </row>
    <row r="22" spans="1:13" s="30" customFormat="1" x14ac:dyDescent="0.2">
      <c r="A22" s="34">
        <v>2018</v>
      </c>
      <c r="B22" s="27">
        <v>74</v>
      </c>
      <c r="C22" s="104" t="s" cm="1">
        <v>68</v>
      </c>
      <c r="D22" s="27">
        <v>23</v>
      </c>
      <c r="E22" s="104" t="s" cm="1">
        <v>68</v>
      </c>
      <c r="F22" s="27">
        <v>1</v>
      </c>
      <c r="G22" s="28" t="s" cm="1">
        <v>68</v>
      </c>
      <c r="H22" s="26">
        <v>98</v>
      </c>
      <c r="I22" s="63" t="s" cm="1">
        <v>68</v>
      </c>
      <c r="J22" s="32">
        <v>0.76</v>
      </c>
      <c r="K22" s="116" t="s" cm="1">
        <v>68</v>
      </c>
      <c r="L22" s="31">
        <v>0.24</v>
      </c>
      <c r="M22" s="115" t="s" cm="1">
        <v>68</v>
      </c>
    </row>
    <row r="23" spans="1:13" x14ac:dyDescent="0.2">
      <c r="A23" s="28">
        <v>2019</v>
      </c>
      <c r="B23" s="27">
        <v>93</v>
      </c>
      <c r="C23" s="28" t="s" cm="1">
        <v>68</v>
      </c>
      <c r="D23" s="27">
        <v>26</v>
      </c>
      <c r="E23" s="28" t="s" cm="1">
        <v>68</v>
      </c>
      <c r="F23" s="27">
        <v>1</v>
      </c>
      <c r="G23" s="28" t="s" cm="1">
        <v>68</v>
      </c>
      <c r="H23" s="26">
        <v>120</v>
      </c>
      <c r="I23" s="63" t="s" cm="1">
        <v>68</v>
      </c>
      <c r="J23" s="24">
        <v>0.78</v>
      </c>
      <c r="K23" s="114" t="s" cm="1">
        <v>68</v>
      </c>
      <c r="L23" s="24">
        <v>0.22</v>
      </c>
      <c r="M23" s="7" t="s" cm="1">
        <v>68</v>
      </c>
    </row>
    <row r="24" spans="1:13" x14ac:dyDescent="0.2">
      <c r="A24" s="29">
        <v>2020</v>
      </c>
      <c r="B24" s="27">
        <v>67</v>
      </c>
      <c r="C24" s="28" t="s" cm="1">
        <v>68</v>
      </c>
      <c r="D24" s="27">
        <v>11</v>
      </c>
      <c r="E24" s="28" t="s" cm="1">
        <v>68</v>
      </c>
      <c r="F24" s="27">
        <v>27</v>
      </c>
      <c r="G24" s="28" t="s" cm="1">
        <v>68</v>
      </c>
      <c r="H24" s="26">
        <v>105</v>
      </c>
      <c r="I24" s="63" t="s" cm="1">
        <v>68</v>
      </c>
      <c r="J24" s="24">
        <v>0.86</v>
      </c>
      <c r="K24" s="114" t="s" cm="1">
        <v>68</v>
      </c>
      <c r="L24" s="24">
        <v>0.14000000000000001</v>
      </c>
      <c r="M24" s="7" t="s" cm="1">
        <v>68</v>
      </c>
    </row>
    <row r="25" spans="1:13" x14ac:dyDescent="0.2">
      <c r="A25" s="29">
        <v>2021</v>
      </c>
      <c r="B25" s="27">
        <v>87</v>
      </c>
      <c r="C25" s="28" t="s" cm="1">
        <v>70</v>
      </c>
      <c r="D25" s="27">
        <v>18</v>
      </c>
      <c r="E25" s="28" t="s" cm="1">
        <v>70</v>
      </c>
      <c r="F25" s="27">
        <v>3</v>
      </c>
      <c r="G25" s="28" t="s" cm="1">
        <v>70</v>
      </c>
      <c r="H25" s="26">
        <v>108</v>
      </c>
      <c r="I25" s="63" t="s" cm="1">
        <v>68</v>
      </c>
      <c r="J25" s="24">
        <v>0.83</v>
      </c>
      <c r="K25" s="114" t="s" cm="1">
        <v>68</v>
      </c>
      <c r="L25" s="24">
        <v>0.17</v>
      </c>
      <c r="M25" s="7" t="s" cm="1">
        <v>68</v>
      </c>
    </row>
    <row r="26" spans="1:13" x14ac:dyDescent="0.2">
      <c r="A26" s="28">
        <v>2022</v>
      </c>
      <c r="B26" s="27">
        <v>124</v>
      </c>
      <c r="C26" s="28" t="s" cm="1">
        <v>68</v>
      </c>
      <c r="D26" s="27">
        <v>26</v>
      </c>
      <c r="E26" s="28" t="s" cm="1">
        <v>70</v>
      </c>
      <c r="F26" s="27">
        <v>1</v>
      </c>
      <c r="G26" s="28" t="s" cm="1">
        <v>70</v>
      </c>
      <c r="H26" s="26">
        <v>151</v>
      </c>
      <c r="I26" s="63" t="s" cm="1">
        <v>70</v>
      </c>
      <c r="J26" s="24">
        <v>0.83</v>
      </c>
      <c r="K26" s="114" t="s" cm="1">
        <v>68</v>
      </c>
      <c r="L26" s="24">
        <v>0.17</v>
      </c>
      <c r="M26" s="7" t="s" cm="1">
        <v>68</v>
      </c>
    </row>
    <row r="27" spans="1:13" ht="15" x14ac:dyDescent="0.25">
      <c r="A27" s="254">
        <v>2023</v>
      </c>
      <c r="B27" s="253">
        <v>190</v>
      </c>
      <c r="C27" s="254" t="s" cm="1">
        <v>68</v>
      </c>
      <c r="D27" s="253">
        <v>27</v>
      </c>
      <c r="E27" s="254" t="s" cm="1">
        <v>68</v>
      </c>
      <c r="F27" s="253">
        <v>11</v>
      </c>
      <c r="G27" s="254" t="s" cm="1">
        <v>68</v>
      </c>
      <c r="H27" s="255">
        <v>228</v>
      </c>
      <c r="I27" s="256" t="s" cm="1">
        <v>68</v>
      </c>
      <c r="J27" s="259">
        <v>0.88</v>
      </c>
      <c r="K27" s="260" t="s" cm="1">
        <v>68</v>
      </c>
      <c r="L27" s="259">
        <v>0.12</v>
      </c>
      <c r="M27" s="44" t="s" cm="1">
        <v>68</v>
      </c>
    </row>
    <row r="28" spans="1:13" ht="15" thickBot="1" x14ac:dyDescent="0.25">
      <c r="A28" s="23" t="s">
        <v>71</v>
      </c>
      <c r="B28" s="21" t="s">
        <v>330</v>
      </c>
      <c r="C28" s="21"/>
      <c r="D28" s="21" t="s">
        <v>331</v>
      </c>
      <c r="E28" s="21"/>
      <c r="F28" s="21" t="s">
        <v>72</v>
      </c>
      <c r="G28" s="21"/>
      <c r="H28" s="90" t="s">
        <v>316</v>
      </c>
      <c r="I28" s="113"/>
      <c r="J28" s="19" t="s">
        <v>72</v>
      </c>
      <c r="K28" s="19"/>
      <c r="L28" s="19" t="s">
        <v>72</v>
      </c>
      <c r="M28" s="118"/>
    </row>
    <row r="29" spans="1:13" ht="15" thickTop="1" x14ac:dyDescent="0.2">
      <c r="A29" s="15" t="s">
        <v>74</v>
      </c>
      <c r="B29" s="17"/>
      <c r="C29" s="17"/>
      <c r="D29" s="17"/>
      <c r="E29" s="17"/>
      <c r="F29" s="17"/>
      <c r="G29" s="17"/>
      <c r="H29" s="18"/>
      <c r="I29" s="18"/>
      <c r="J29" s="16"/>
      <c r="K29" s="16"/>
      <c r="L29" s="16"/>
    </row>
    <row r="30" spans="1:13" x14ac:dyDescent="0.2">
      <c r="A30" s="15" t="s">
        <v>165</v>
      </c>
    </row>
    <row r="31" spans="1:13" x14ac:dyDescent="0.2">
      <c r="A31" s="15" t="s">
        <v>166</v>
      </c>
    </row>
    <row r="32" spans="1:13" x14ac:dyDescent="0.2">
      <c r="A32" s="13" t="s">
        <v>79</v>
      </c>
    </row>
    <row r="33" spans="1:13" x14ac:dyDescent="0.2">
      <c r="A33" s="13"/>
    </row>
    <row r="35" spans="1:13" ht="15" x14ac:dyDescent="0.25">
      <c r="A35" s="44" t="s">
        <v>168</v>
      </c>
    </row>
    <row r="37" spans="1:13" x14ac:dyDescent="0.2">
      <c r="A37" s="43"/>
      <c r="B37" s="336" t="s">
        <v>125</v>
      </c>
      <c r="C37" s="336"/>
      <c r="D37" s="336"/>
      <c r="E37" s="336"/>
      <c r="F37" s="336"/>
      <c r="G37" s="336"/>
      <c r="H37" s="336"/>
      <c r="I37" s="338"/>
      <c r="J37" s="339" t="s">
        <v>164</v>
      </c>
      <c r="K37" s="337"/>
      <c r="L37" s="337"/>
      <c r="M37" s="337"/>
    </row>
    <row r="38" spans="1:13" s="30" customFormat="1" ht="16.5" x14ac:dyDescent="0.2">
      <c r="A38" s="42" t="s">
        <v>51</v>
      </c>
      <c r="B38" s="37" t="s">
        <v>97</v>
      </c>
      <c r="C38" s="36" t="s">
        <v>102</v>
      </c>
      <c r="D38" s="37" t="s">
        <v>98</v>
      </c>
      <c r="E38" s="36" t="s">
        <v>103</v>
      </c>
      <c r="F38" s="41" t="s">
        <v>99</v>
      </c>
      <c r="G38" s="40" t="s">
        <v>145</v>
      </c>
      <c r="H38" s="39" t="s">
        <v>60</v>
      </c>
      <c r="I38" s="95" t="s">
        <v>147</v>
      </c>
      <c r="J38" s="37" t="s">
        <v>100</v>
      </c>
      <c r="K38" s="36" t="s">
        <v>148</v>
      </c>
      <c r="L38" s="37" t="s">
        <v>101</v>
      </c>
      <c r="M38" s="119" t="s">
        <v>150</v>
      </c>
    </row>
    <row r="39" spans="1:13" s="30" customFormat="1" x14ac:dyDescent="0.2">
      <c r="A39" s="34">
        <v>2018</v>
      </c>
      <c r="B39" s="27">
        <v>69</v>
      </c>
      <c r="C39" s="104" t="s" cm="1">
        <v>68</v>
      </c>
      <c r="D39" s="27">
        <v>22</v>
      </c>
      <c r="E39" s="28" t="s" cm="1">
        <v>68</v>
      </c>
      <c r="F39" s="27">
        <v>1</v>
      </c>
      <c r="G39" s="28" t="s" cm="1">
        <v>68</v>
      </c>
      <c r="H39" s="26">
        <v>92</v>
      </c>
      <c r="I39" s="63" t="s" cm="1">
        <v>68</v>
      </c>
      <c r="J39" s="32">
        <v>0.76</v>
      </c>
      <c r="K39" s="116" t="s" cm="1">
        <v>68</v>
      </c>
      <c r="L39" s="31">
        <v>0.24</v>
      </c>
      <c r="M39" s="115" t="s" cm="1">
        <v>68</v>
      </c>
    </row>
    <row r="40" spans="1:13" x14ac:dyDescent="0.2">
      <c r="A40" s="28">
        <v>2019</v>
      </c>
      <c r="B40" s="27">
        <v>63</v>
      </c>
      <c r="C40" s="28" t="s" cm="1">
        <v>68</v>
      </c>
      <c r="D40" s="27">
        <v>21</v>
      </c>
      <c r="E40" s="28" t="s" cm="1">
        <v>68</v>
      </c>
      <c r="F40" s="27">
        <v>0</v>
      </c>
      <c r="G40" s="28" t="s" cm="1">
        <v>68</v>
      </c>
      <c r="H40" s="26">
        <v>84</v>
      </c>
      <c r="I40" s="63" t="s" cm="1">
        <v>68</v>
      </c>
      <c r="J40" s="24">
        <v>0.75</v>
      </c>
      <c r="K40" s="114" t="s" cm="1">
        <v>68</v>
      </c>
      <c r="L40" s="24">
        <v>0.25</v>
      </c>
      <c r="M40" s="7" t="s" cm="1">
        <v>68</v>
      </c>
    </row>
    <row r="41" spans="1:13" x14ac:dyDescent="0.2">
      <c r="A41" s="29">
        <v>2020</v>
      </c>
      <c r="B41" s="27">
        <v>51</v>
      </c>
      <c r="C41" s="28" t="s" cm="1">
        <v>68</v>
      </c>
      <c r="D41" s="27">
        <v>12</v>
      </c>
      <c r="E41" s="28" t="s" cm="1">
        <v>68</v>
      </c>
      <c r="F41" s="27">
        <v>22</v>
      </c>
      <c r="G41" s="28" t="s" cm="1">
        <v>68</v>
      </c>
      <c r="H41" s="26">
        <v>85</v>
      </c>
      <c r="I41" s="63" t="s" cm="1">
        <v>68</v>
      </c>
      <c r="J41" s="24">
        <v>0.81</v>
      </c>
      <c r="K41" s="114" t="s" cm="1">
        <v>68</v>
      </c>
      <c r="L41" s="24">
        <v>0.19</v>
      </c>
      <c r="M41" s="7" t="s" cm="1">
        <v>68</v>
      </c>
    </row>
    <row r="42" spans="1:13" x14ac:dyDescent="0.2">
      <c r="A42" s="29">
        <v>2021</v>
      </c>
      <c r="B42" s="27">
        <v>61</v>
      </c>
      <c r="C42" s="28" t="s" cm="1">
        <v>70</v>
      </c>
      <c r="D42" s="27">
        <v>17</v>
      </c>
      <c r="E42" s="28" t="s" cm="1">
        <v>70</v>
      </c>
      <c r="F42" s="27">
        <v>7</v>
      </c>
      <c r="G42" s="28" t="s" cm="1">
        <v>70</v>
      </c>
      <c r="H42" s="26">
        <v>85</v>
      </c>
      <c r="I42" s="63" t="s" cm="1">
        <v>68</v>
      </c>
      <c r="J42" s="24">
        <v>0.78</v>
      </c>
      <c r="K42" s="114" t="s" cm="1">
        <v>70</v>
      </c>
      <c r="L42" s="24">
        <v>0.22</v>
      </c>
      <c r="M42" s="7" t="s" cm="1">
        <v>70</v>
      </c>
    </row>
    <row r="43" spans="1:13" x14ac:dyDescent="0.2">
      <c r="A43" s="28">
        <v>2022</v>
      </c>
      <c r="B43" s="27">
        <v>46</v>
      </c>
      <c r="C43" s="28" t="s" cm="1">
        <v>68</v>
      </c>
      <c r="D43" s="27">
        <v>11</v>
      </c>
      <c r="E43" s="28" t="s" cm="1">
        <v>68</v>
      </c>
      <c r="F43" s="27">
        <v>0</v>
      </c>
      <c r="G43" s="28" t="s" cm="1">
        <v>68</v>
      </c>
      <c r="H43" s="26">
        <v>57</v>
      </c>
      <c r="I43" s="63" t="s" cm="1">
        <v>68</v>
      </c>
      <c r="J43" s="24">
        <v>0.81</v>
      </c>
      <c r="K43" s="114" t="s" cm="1">
        <v>68</v>
      </c>
      <c r="L43" s="24">
        <v>0.19</v>
      </c>
      <c r="M43" s="7" t="s" cm="1">
        <v>68</v>
      </c>
    </row>
    <row r="44" spans="1:13" ht="15" x14ac:dyDescent="0.25">
      <c r="A44" s="254">
        <v>2023</v>
      </c>
      <c r="B44" s="253">
        <v>29</v>
      </c>
      <c r="C44" s="254" t="s" cm="1">
        <v>68</v>
      </c>
      <c r="D44" s="253">
        <v>14</v>
      </c>
      <c r="E44" s="254" t="s" cm="1">
        <v>68</v>
      </c>
      <c r="F44" s="253">
        <v>4</v>
      </c>
      <c r="G44" s="254" t="s" cm="1">
        <v>68</v>
      </c>
      <c r="H44" s="255">
        <v>47</v>
      </c>
      <c r="I44" s="256" t="s" cm="1">
        <v>68</v>
      </c>
      <c r="J44" s="259">
        <v>0.67</v>
      </c>
      <c r="K44" s="260" t="s" cm="1">
        <v>68</v>
      </c>
      <c r="L44" s="259">
        <v>0.33</v>
      </c>
      <c r="M44" s="44" t="s" cm="1">
        <v>68</v>
      </c>
    </row>
    <row r="45" spans="1:13" ht="15" thickBot="1" x14ac:dyDescent="0.25">
      <c r="A45" s="23" t="s">
        <v>71</v>
      </c>
      <c r="B45" s="21" t="str">
        <f>ROUND(100*(B44/B43-1),0)&amp;"%"</f>
        <v>-37%</v>
      </c>
      <c r="C45" s="21"/>
      <c r="D45" s="21" t="str">
        <f>ROUND(100*(D44/D43-1),0)&amp;"%"</f>
        <v>27%</v>
      </c>
      <c r="E45" s="21"/>
      <c r="F45" s="21" t="s">
        <v>72</v>
      </c>
      <c r="G45" s="21"/>
      <c r="H45" s="90" t="str">
        <f>ROUND(100*(H44/H43-1),0)&amp;"%"</f>
        <v>-18%</v>
      </c>
      <c r="I45" s="113"/>
      <c r="J45" s="19" t="s">
        <v>72</v>
      </c>
      <c r="K45" s="19"/>
      <c r="L45" s="19" t="s">
        <v>72</v>
      </c>
      <c r="M45" s="118"/>
    </row>
    <row r="46" spans="1:13" ht="15" thickTop="1" x14ac:dyDescent="0.2">
      <c r="A46" s="15" t="s">
        <v>74</v>
      </c>
      <c r="B46" s="17"/>
      <c r="C46" s="17"/>
      <c r="D46" s="17"/>
      <c r="E46" s="17"/>
      <c r="F46" s="17"/>
      <c r="G46" s="17"/>
      <c r="H46" s="18"/>
      <c r="I46" s="18"/>
      <c r="J46" s="16"/>
      <c r="K46" s="16"/>
      <c r="L46" s="16"/>
    </row>
    <row r="47" spans="1:13" x14ac:dyDescent="0.2">
      <c r="A47" s="15" t="s">
        <v>165</v>
      </c>
    </row>
    <row r="48" spans="1:13" x14ac:dyDescent="0.2">
      <c r="A48" s="15" t="s">
        <v>166</v>
      </c>
    </row>
    <row r="49" spans="1:13" x14ac:dyDescent="0.2">
      <c r="A49" s="13" t="s">
        <v>79</v>
      </c>
    </row>
    <row r="52" spans="1:13" ht="15" x14ac:dyDescent="0.25">
      <c r="A52" s="44" t="s">
        <v>299</v>
      </c>
    </row>
    <row r="54" spans="1:13" x14ac:dyDescent="0.2">
      <c r="A54" s="43"/>
      <c r="B54" s="336" t="s">
        <v>125</v>
      </c>
      <c r="C54" s="336"/>
      <c r="D54" s="336"/>
      <c r="E54" s="336"/>
      <c r="F54" s="336"/>
      <c r="G54" s="336"/>
      <c r="H54" s="336"/>
      <c r="I54" s="338"/>
      <c r="J54" s="339" t="s">
        <v>164</v>
      </c>
      <c r="K54" s="337"/>
      <c r="L54" s="337"/>
      <c r="M54" s="337"/>
    </row>
    <row r="55" spans="1:13" s="30" customFormat="1" ht="16.5" x14ac:dyDescent="0.2">
      <c r="A55" s="42" t="s">
        <v>51</v>
      </c>
      <c r="B55" s="37" t="s">
        <v>97</v>
      </c>
      <c r="C55" s="36" t="s">
        <v>102</v>
      </c>
      <c r="D55" s="37" t="s">
        <v>98</v>
      </c>
      <c r="E55" s="36" t="s">
        <v>103</v>
      </c>
      <c r="F55" s="41" t="s">
        <v>99</v>
      </c>
      <c r="G55" s="40" t="s">
        <v>145</v>
      </c>
      <c r="H55" s="39" t="s">
        <v>60</v>
      </c>
      <c r="I55" s="95" t="s">
        <v>147</v>
      </c>
      <c r="J55" s="37" t="s">
        <v>100</v>
      </c>
      <c r="K55" s="36" t="s">
        <v>148</v>
      </c>
      <c r="L55" s="37" t="s">
        <v>101</v>
      </c>
      <c r="M55" s="117" t="s">
        <v>150</v>
      </c>
    </row>
    <row r="56" spans="1:13" s="30" customFormat="1" x14ac:dyDescent="0.2">
      <c r="A56" s="34">
        <v>2018</v>
      </c>
      <c r="B56" s="27">
        <v>54</v>
      </c>
      <c r="C56" s="104" t="s" cm="1">
        <v>68</v>
      </c>
      <c r="D56" s="27">
        <v>15</v>
      </c>
      <c r="E56" s="28" t="s" cm="1">
        <v>68</v>
      </c>
      <c r="F56" s="27">
        <v>5</v>
      </c>
      <c r="G56" s="28" t="s" cm="1">
        <v>68</v>
      </c>
      <c r="H56" s="26">
        <v>74</v>
      </c>
      <c r="I56" s="63" t="s" cm="1">
        <v>68</v>
      </c>
      <c r="J56" s="32">
        <v>0.78</v>
      </c>
      <c r="K56" s="116" t="s" cm="1">
        <v>68</v>
      </c>
      <c r="L56" s="31">
        <v>0.22</v>
      </c>
      <c r="M56" s="115" t="s" cm="1">
        <v>68</v>
      </c>
    </row>
    <row r="57" spans="1:13" x14ac:dyDescent="0.2">
      <c r="A57" s="28">
        <v>2019</v>
      </c>
      <c r="B57" s="27">
        <v>29</v>
      </c>
      <c r="C57" s="28" t="s" cm="1">
        <v>68</v>
      </c>
      <c r="D57" s="27">
        <v>5</v>
      </c>
      <c r="E57" s="28" t="s" cm="1">
        <v>68</v>
      </c>
      <c r="F57" s="27">
        <v>20</v>
      </c>
      <c r="G57" s="28" t="s" cm="1">
        <v>68</v>
      </c>
      <c r="H57" s="26">
        <v>54</v>
      </c>
      <c r="I57" s="63" t="s" cm="1">
        <v>68</v>
      </c>
      <c r="J57" s="24">
        <v>0.85</v>
      </c>
      <c r="K57" s="114" t="s" cm="1">
        <v>68</v>
      </c>
      <c r="L57" s="24">
        <v>0.15</v>
      </c>
      <c r="M57" s="7" t="s" cm="1">
        <v>68</v>
      </c>
    </row>
    <row r="58" spans="1:13" x14ac:dyDescent="0.2">
      <c r="A58" s="29">
        <v>2020</v>
      </c>
      <c r="B58" s="27">
        <v>21</v>
      </c>
      <c r="C58" s="28" t="s" cm="1">
        <v>70</v>
      </c>
      <c r="D58" s="27">
        <v>6</v>
      </c>
      <c r="E58" s="28" t="s" cm="1">
        <v>68</v>
      </c>
      <c r="F58" s="27">
        <v>18</v>
      </c>
      <c r="G58" s="28" t="s" cm="1">
        <v>70</v>
      </c>
      <c r="H58" s="26">
        <v>45</v>
      </c>
      <c r="I58" s="63" t="s" cm="1">
        <v>68</v>
      </c>
      <c r="J58" s="24">
        <v>0.78</v>
      </c>
      <c r="K58" s="114" t="s" cm="1">
        <v>70</v>
      </c>
      <c r="L58" s="24">
        <v>0.22</v>
      </c>
      <c r="M58" s="7" t="s" cm="1">
        <v>70</v>
      </c>
    </row>
    <row r="59" spans="1:13" x14ac:dyDescent="0.2">
      <c r="A59" s="29">
        <v>2021</v>
      </c>
      <c r="B59" s="27">
        <v>54</v>
      </c>
      <c r="C59" s="28" t="s" cm="1">
        <v>70</v>
      </c>
      <c r="D59" s="27">
        <v>6</v>
      </c>
      <c r="E59" s="28" t="s" cm="1">
        <v>68</v>
      </c>
      <c r="F59" s="27">
        <v>5</v>
      </c>
      <c r="G59" s="28" t="s" cm="1">
        <v>70</v>
      </c>
      <c r="H59" s="26">
        <v>65</v>
      </c>
      <c r="I59" s="63" t="s" cm="1">
        <v>68</v>
      </c>
      <c r="J59" s="24">
        <v>0.9</v>
      </c>
      <c r="K59" s="114" t="s" cm="1">
        <v>68</v>
      </c>
      <c r="L59" s="24">
        <v>0.1</v>
      </c>
      <c r="M59" s="7" t="s" cm="1">
        <v>68</v>
      </c>
    </row>
    <row r="60" spans="1:13" x14ac:dyDescent="0.2">
      <c r="A60" s="28">
        <v>2022</v>
      </c>
      <c r="B60" s="27">
        <v>61</v>
      </c>
      <c r="C60" s="28" t="s" cm="1">
        <v>70</v>
      </c>
      <c r="D60" s="27">
        <v>13</v>
      </c>
      <c r="E60" s="28" t="s" cm="1">
        <v>68</v>
      </c>
      <c r="F60" s="27">
        <v>1</v>
      </c>
      <c r="G60" s="28" t="s" cm="1">
        <v>70</v>
      </c>
      <c r="H60" s="26">
        <v>75</v>
      </c>
      <c r="I60" s="63" t="s" cm="1">
        <v>70</v>
      </c>
      <c r="J60" s="24">
        <v>0.82</v>
      </c>
      <c r="K60" s="114" t="s" cm="1">
        <v>70</v>
      </c>
      <c r="L60" s="24">
        <v>0.18</v>
      </c>
      <c r="M60" s="7" t="s" cm="1">
        <v>70</v>
      </c>
    </row>
    <row r="61" spans="1:13" ht="15" x14ac:dyDescent="0.25">
      <c r="A61" s="252">
        <v>2023</v>
      </c>
      <c r="B61" s="253">
        <v>79</v>
      </c>
      <c r="C61" s="254" t="s" cm="1">
        <v>68</v>
      </c>
      <c r="D61" s="253">
        <v>16</v>
      </c>
      <c r="E61" s="254" t="s" cm="1">
        <v>68</v>
      </c>
      <c r="F61" s="253">
        <v>6</v>
      </c>
      <c r="G61" s="254" t="s" cm="1">
        <v>68</v>
      </c>
      <c r="H61" s="255">
        <v>101</v>
      </c>
      <c r="I61" s="256" t="s" cm="1">
        <v>68</v>
      </c>
      <c r="J61" s="257">
        <v>0.83</v>
      </c>
      <c r="K61" s="258" t="s" cm="1">
        <v>68</v>
      </c>
      <c r="L61" s="257">
        <v>0.17</v>
      </c>
      <c r="M61" s="44" t="s" cm="1">
        <v>68</v>
      </c>
    </row>
    <row r="62" spans="1:13" ht="15" thickBot="1" x14ac:dyDescent="0.25">
      <c r="A62" s="53" t="s">
        <v>71</v>
      </c>
      <c r="B62" s="22" t="s">
        <v>332</v>
      </c>
      <c r="C62" s="22"/>
      <c r="D62" s="22" t="s">
        <v>333</v>
      </c>
      <c r="E62" s="22"/>
      <c r="F62" s="22" t="s">
        <v>72</v>
      </c>
      <c r="G62" s="22"/>
      <c r="H62" s="90" t="s">
        <v>324</v>
      </c>
      <c r="I62" s="113"/>
      <c r="J62" s="50" t="s">
        <v>72</v>
      </c>
      <c r="K62" s="50"/>
      <c r="L62" s="50" t="s">
        <v>72</v>
      </c>
      <c r="M62" s="112"/>
    </row>
    <row r="63" spans="1:13" ht="15" thickTop="1" x14ac:dyDescent="0.2">
      <c r="A63" s="15" t="s">
        <v>74</v>
      </c>
      <c r="B63" s="17"/>
      <c r="C63" s="17"/>
      <c r="D63" s="17"/>
      <c r="E63" s="17"/>
      <c r="F63" s="17"/>
      <c r="G63" s="17"/>
      <c r="H63" s="18"/>
      <c r="I63" s="18"/>
      <c r="J63" s="16"/>
      <c r="K63" s="16"/>
      <c r="L63" s="16"/>
    </row>
    <row r="64" spans="1:13" x14ac:dyDescent="0.2">
      <c r="A64" s="15" t="s">
        <v>165</v>
      </c>
    </row>
    <row r="65" spans="1:13" x14ac:dyDescent="0.2">
      <c r="A65" s="15" t="s">
        <v>166</v>
      </c>
    </row>
    <row r="66" spans="1:13" x14ac:dyDescent="0.2">
      <c r="A66" s="13" t="s">
        <v>79</v>
      </c>
    </row>
    <row r="69" spans="1:13" ht="15" x14ac:dyDescent="0.25">
      <c r="A69" s="44" t="s">
        <v>300</v>
      </c>
    </row>
    <row r="71" spans="1:13" x14ac:dyDescent="0.2">
      <c r="A71" s="43"/>
      <c r="B71" s="336" t="s">
        <v>125</v>
      </c>
      <c r="C71" s="336"/>
      <c r="D71" s="336"/>
      <c r="E71" s="336"/>
      <c r="F71" s="336"/>
      <c r="G71" s="336"/>
      <c r="H71" s="336"/>
      <c r="I71" s="338"/>
      <c r="J71" s="339" t="s">
        <v>164</v>
      </c>
      <c r="K71" s="337"/>
      <c r="L71" s="337"/>
      <c r="M71" s="337"/>
    </row>
    <row r="72" spans="1:13" s="30" customFormat="1" ht="16.5" x14ac:dyDescent="0.2">
      <c r="A72" s="42" t="s">
        <v>51</v>
      </c>
      <c r="B72" s="37" t="s">
        <v>97</v>
      </c>
      <c r="C72" s="36" t="s">
        <v>102</v>
      </c>
      <c r="D72" s="37" t="s">
        <v>98</v>
      </c>
      <c r="E72" s="36" t="s">
        <v>103</v>
      </c>
      <c r="F72" s="41" t="s">
        <v>99</v>
      </c>
      <c r="G72" s="40" t="s">
        <v>145</v>
      </c>
      <c r="H72" s="39" t="s">
        <v>60</v>
      </c>
      <c r="I72" s="95" t="s">
        <v>147</v>
      </c>
      <c r="J72" s="37" t="s">
        <v>100</v>
      </c>
      <c r="K72" s="36" t="s">
        <v>148</v>
      </c>
      <c r="L72" s="37" t="s">
        <v>101</v>
      </c>
      <c r="M72" s="117" t="s">
        <v>150</v>
      </c>
    </row>
    <row r="73" spans="1:13" s="30" customFormat="1" x14ac:dyDescent="0.2">
      <c r="A73" s="34">
        <v>2018</v>
      </c>
      <c r="B73" s="27">
        <v>65</v>
      </c>
      <c r="C73" s="104" t="s" cm="1">
        <v>68</v>
      </c>
      <c r="D73" s="27">
        <v>17</v>
      </c>
      <c r="E73" s="28" t="s" cm="1">
        <v>68</v>
      </c>
      <c r="F73" s="27">
        <v>5</v>
      </c>
      <c r="G73" s="28" t="s" cm="1">
        <v>68</v>
      </c>
      <c r="H73" s="26">
        <v>87</v>
      </c>
      <c r="I73" s="63" t="s" cm="1">
        <v>68</v>
      </c>
      <c r="J73" s="32">
        <v>0.79</v>
      </c>
      <c r="K73" s="116" t="s" cm="1">
        <v>68</v>
      </c>
      <c r="L73" s="31">
        <v>0.21</v>
      </c>
      <c r="M73" s="115" t="s" cm="1">
        <v>68</v>
      </c>
    </row>
    <row r="74" spans="1:13" x14ac:dyDescent="0.2">
      <c r="A74" s="28">
        <v>2019</v>
      </c>
      <c r="B74" s="27">
        <v>42</v>
      </c>
      <c r="C74" s="28" t="s" cm="1">
        <v>68</v>
      </c>
      <c r="D74" s="27">
        <v>7</v>
      </c>
      <c r="E74" s="28" t="s" cm="1">
        <v>68</v>
      </c>
      <c r="F74" s="27">
        <v>18</v>
      </c>
      <c r="G74" s="28" t="s" cm="1">
        <v>68</v>
      </c>
      <c r="H74" s="26">
        <v>67</v>
      </c>
      <c r="I74" s="63" t="s" cm="1">
        <v>68</v>
      </c>
      <c r="J74" s="24">
        <v>0.86</v>
      </c>
      <c r="K74" s="114" t="s" cm="1">
        <v>68</v>
      </c>
      <c r="L74" s="24">
        <v>0.14000000000000001</v>
      </c>
      <c r="M74" s="7" t="s" cm="1">
        <v>68</v>
      </c>
    </row>
    <row r="75" spans="1:13" x14ac:dyDescent="0.2">
      <c r="A75" s="29">
        <v>2020</v>
      </c>
      <c r="B75" s="27">
        <v>23</v>
      </c>
      <c r="C75" s="28" t="s" cm="1">
        <v>70</v>
      </c>
      <c r="D75" s="27">
        <v>5</v>
      </c>
      <c r="E75" s="28" t="s" cm="1">
        <v>68</v>
      </c>
      <c r="F75" s="27">
        <v>21</v>
      </c>
      <c r="G75" s="28" t="s" cm="1">
        <v>70</v>
      </c>
      <c r="H75" s="26">
        <v>49</v>
      </c>
      <c r="I75" s="63" t="s" cm="1">
        <v>68</v>
      </c>
      <c r="J75" s="24">
        <v>0.82</v>
      </c>
      <c r="K75" s="114" t="s" cm="1">
        <v>70</v>
      </c>
      <c r="L75" s="24">
        <v>0.18</v>
      </c>
      <c r="M75" s="7" t="s" cm="1">
        <v>70</v>
      </c>
    </row>
    <row r="76" spans="1:13" x14ac:dyDescent="0.2">
      <c r="A76" s="29">
        <v>2021</v>
      </c>
      <c r="B76" s="27">
        <v>68</v>
      </c>
      <c r="C76" s="28" t="s" cm="1">
        <v>70</v>
      </c>
      <c r="D76" s="27">
        <v>8</v>
      </c>
      <c r="E76" s="28" t="s" cm="1">
        <v>68</v>
      </c>
      <c r="F76" s="27">
        <v>9</v>
      </c>
      <c r="G76" s="28" t="s" cm="1">
        <v>70</v>
      </c>
      <c r="H76" s="26">
        <v>85</v>
      </c>
      <c r="I76" s="63" t="s" cm="1">
        <v>68</v>
      </c>
      <c r="J76" s="24">
        <v>0.89</v>
      </c>
      <c r="K76" s="114" t="s" cm="1">
        <v>68</v>
      </c>
      <c r="L76" s="24">
        <v>0.11</v>
      </c>
      <c r="M76" s="7" t="s" cm="1">
        <v>68</v>
      </c>
    </row>
    <row r="77" spans="1:13" x14ac:dyDescent="0.2">
      <c r="A77" s="28">
        <v>2022</v>
      </c>
      <c r="B77" s="27">
        <v>67</v>
      </c>
      <c r="C77" s="28" t="s" cm="1">
        <v>70</v>
      </c>
      <c r="D77" s="27">
        <v>17</v>
      </c>
      <c r="E77" s="28" t="s" cm="1">
        <v>68</v>
      </c>
      <c r="F77" s="27">
        <v>0</v>
      </c>
      <c r="G77" s="28" t="s" cm="1">
        <v>68</v>
      </c>
      <c r="H77" s="26">
        <v>84</v>
      </c>
      <c r="I77" s="63" t="s" cm="1">
        <v>70</v>
      </c>
      <c r="J77" s="24">
        <v>0.8</v>
      </c>
      <c r="K77" s="114" t="s" cm="1">
        <v>70</v>
      </c>
      <c r="L77" s="24">
        <v>0.2</v>
      </c>
      <c r="M77" s="7" t="s" cm="1">
        <v>70</v>
      </c>
    </row>
    <row r="78" spans="1:13" ht="15" x14ac:dyDescent="0.25">
      <c r="A78" s="252">
        <v>2023</v>
      </c>
      <c r="B78" s="253">
        <v>98</v>
      </c>
      <c r="C78" s="254" t="s" cm="1">
        <v>68</v>
      </c>
      <c r="D78" s="253">
        <v>18</v>
      </c>
      <c r="E78" s="254" t="s" cm="1">
        <v>68</v>
      </c>
      <c r="F78" s="253">
        <v>7</v>
      </c>
      <c r="G78" s="254" t="s" cm="1">
        <v>68</v>
      </c>
      <c r="H78" s="255">
        <v>123</v>
      </c>
      <c r="I78" s="256" t="s" cm="1">
        <v>68</v>
      </c>
      <c r="J78" s="257">
        <v>0.84</v>
      </c>
      <c r="K78" s="258" t="s" cm="1">
        <v>68</v>
      </c>
      <c r="L78" s="257">
        <v>0.16</v>
      </c>
      <c r="M78" s="44" t="s" cm="1">
        <v>68</v>
      </c>
    </row>
    <row r="79" spans="1:13" ht="15" thickBot="1" x14ac:dyDescent="0.25">
      <c r="A79" s="53" t="s">
        <v>71</v>
      </c>
      <c r="B79" s="22" t="s">
        <v>327</v>
      </c>
      <c r="C79" s="22"/>
      <c r="D79" s="22" t="s">
        <v>334</v>
      </c>
      <c r="E79" s="22"/>
      <c r="F79" s="22" t="s">
        <v>72</v>
      </c>
      <c r="G79" s="22"/>
      <c r="H79" s="90" t="s">
        <v>327</v>
      </c>
      <c r="I79" s="113"/>
      <c r="J79" s="50" t="s">
        <v>72</v>
      </c>
      <c r="K79" s="50"/>
      <c r="L79" s="50" t="s">
        <v>72</v>
      </c>
      <c r="M79" s="112"/>
    </row>
    <row r="80" spans="1:13" ht="15" thickTop="1" x14ac:dyDescent="0.2">
      <c r="A80" s="15" t="s">
        <v>74</v>
      </c>
      <c r="B80" s="17"/>
      <c r="C80" s="17"/>
      <c r="D80" s="17"/>
      <c r="E80" s="17"/>
      <c r="F80" s="17"/>
      <c r="G80" s="17"/>
      <c r="H80" s="18"/>
      <c r="I80" s="18"/>
      <c r="J80" s="16"/>
      <c r="K80" s="16"/>
      <c r="L80" s="16"/>
    </row>
    <row r="81" spans="1:1" x14ac:dyDescent="0.2">
      <c r="A81" s="15" t="s">
        <v>165</v>
      </c>
    </row>
    <row r="82" spans="1:1" x14ac:dyDescent="0.2">
      <c r="A82" s="15" t="s">
        <v>166</v>
      </c>
    </row>
    <row r="83" spans="1:1" x14ac:dyDescent="0.2">
      <c r="A83" s="13" t="s">
        <v>79</v>
      </c>
    </row>
  </sheetData>
  <mergeCells count="10">
    <mergeCell ref="B71:I71"/>
    <mergeCell ref="J71:M71"/>
    <mergeCell ref="B54:I54"/>
    <mergeCell ref="J54:M54"/>
    <mergeCell ref="B3:I3"/>
    <mergeCell ref="J3:M3"/>
    <mergeCell ref="B20:I20"/>
    <mergeCell ref="J20:M20"/>
    <mergeCell ref="B37:I37"/>
    <mergeCell ref="J37:M37"/>
  </mergeCells>
  <conditionalFormatting sqref="A63">
    <cfRule type="expression" dxfId="323" priority="22">
      <formula>"if($B$14="""",TRUE,FALSE)"</formula>
    </cfRule>
  </conditionalFormatting>
  <conditionalFormatting sqref="A12:XFD12">
    <cfRule type="expression" dxfId="322" priority="107">
      <formula>IF($A$12="",TRUE,FALSE)</formula>
    </cfRule>
  </conditionalFormatting>
  <conditionalFormatting sqref="A29:XFD29">
    <cfRule type="expression" dxfId="321" priority="115">
      <formula>IF($A$29="",TRUE,FALSE)</formula>
    </cfRule>
  </conditionalFormatting>
  <conditionalFormatting sqref="A46:XFD46">
    <cfRule type="expression" dxfId="320" priority="123">
      <formula>IF($A$46="",TRUE,FALSE)</formula>
    </cfRule>
  </conditionalFormatting>
  <conditionalFormatting sqref="A80:XFD80">
    <cfRule type="expression" dxfId="319" priority="131">
      <formula>IF($A$80="",TRUE,FALSE)</formula>
    </cfRule>
  </conditionalFormatting>
  <conditionalFormatting sqref="A63:XFD63">
    <cfRule type="expression" dxfId="318" priority="139">
      <formula>IF($A$63="",TRUE,FALSE)</formula>
    </cfRule>
  </conditionalFormatting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9473-631A-4472-B5A1-359957D02FA0}">
  <sheetPr codeName="Sheet49">
    <pageSetUpPr fitToPage="1"/>
  </sheetPr>
  <dimension ref="A1:M14"/>
  <sheetViews>
    <sheetView zoomScaleNormal="100" zoomScaleSheetLayoutView="100" workbookViewId="0"/>
  </sheetViews>
  <sheetFormatPr defaultColWidth="9.140625" defaultRowHeight="14.25" x14ac:dyDescent="0.2"/>
  <cols>
    <col min="1" max="1" width="22.140625" style="6" customWidth="1"/>
    <col min="2" max="2" width="16.28515625" style="6" customWidth="1"/>
    <col min="3" max="3" width="1.7109375" style="6" customWidth="1"/>
    <col min="4" max="4" width="16.28515625" style="6" customWidth="1"/>
    <col min="5" max="5" width="1.7109375" style="6" customWidth="1"/>
    <col min="6" max="6" width="16.28515625" style="6" customWidth="1"/>
    <col min="7" max="7" width="1.7109375" style="6" customWidth="1"/>
    <col min="8" max="8" width="16.28515625" style="6" customWidth="1"/>
    <col min="9" max="9" width="1.7109375" style="6" customWidth="1"/>
    <col min="10" max="10" width="16.28515625" style="6" customWidth="1"/>
    <col min="11" max="11" width="1.7109375" style="6" customWidth="1"/>
    <col min="12" max="12" width="16.28515625" style="6" customWidth="1"/>
    <col min="13" max="13" width="1.7109375" style="6" customWidth="1"/>
    <col min="14" max="16384" width="9.140625" style="6"/>
  </cols>
  <sheetData>
    <row r="1" spans="1:13" ht="15" x14ac:dyDescent="0.25">
      <c r="A1" s="88" t="s">
        <v>169</v>
      </c>
    </row>
    <row r="2" spans="1:13" ht="28.5" customHeight="1" x14ac:dyDescent="0.2"/>
    <row r="3" spans="1:13" s="30" customFormat="1" ht="45" customHeight="1" x14ac:dyDescent="0.2">
      <c r="A3" s="98" t="s">
        <v>51</v>
      </c>
      <c r="B3" s="83" t="s">
        <v>170</v>
      </c>
      <c r="C3" s="82" t="s">
        <v>171</v>
      </c>
      <c r="D3" s="83" t="s">
        <v>172</v>
      </c>
      <c r="E3" s="82" t="s">
        <v>173</v>
      </c>
      <c r="F3" s="132" t="s">
        <v>174</v>
      </c>
      <c r="G3" s="131" t="s">
        <v>175</v>
      </c>
      <c r="H3" s="132" t="s">
        <v>176</v>
      </c>
      <c r="I3" s="131" t="s">
        <v>177</v>
      </c>
      <c r="J3" s="132" t="s">
        <v>178</v>
      </c>
      <c r="K3" s="131" t="s">
        <v>179</v>
      </c>
      <c r="L3" s="83" t="s">
        <v>180</v>
      </c>
      <c r="M3" s="131" t="s">
        <v>181</v>
      </c>
    </row>
    <row r="4" spans="1:13" s="30" customFormat="1" x14ac:dyDescent="0.2">
      <c r="A4" s="28">
        <v>2018</v>
      </c>
      <c r="B4" s="27">
        <v>127</v>
      </c>
      <c r="C4" s="104" t="s" cm="1">
        <v>68</v>
      </c>
      <c r="D4" s="125">
        <v>69</v>
      </c>
      <c r="E4" s="125" t="s" cm="1">
        <v>68</v>
      </c>
      <c r="F4" s="130"/>
      <c r="G4" s="130"/>
      <c r="H4" s="129">
        <v>351</v>
      </c>
      <c r="I4" s="129" t="s" cm="1">
        <v>68</v>
      </c>
      <c r="J4" s="130">
        <v>-282</v>
      </c>
      <c r="K4" s="130" t="s" cm="1">
        <v>68</v>
      </c>
      <c r="L4" s="27">
        <v>196</v>
      </c>
      <c r="M4" s="130" t="s" cm="1">
        <v>68</v>
      </c>
    </row>
    <row r="5" spans="1:13" x14ac:dyDescent="0.2">
      <c r="A5" s="7">
        <v>2019</v>
      </c>
      <c r="B5" s="14">
        <v>196</v>
      </c>
      <c r="C5" s="14" t="s" cm="1">
        <v>68</v>
      </c>
      <c r="D5" s="125">
        <v>-96</v>
      </c>
      <c r="E5" s="125" t="s" cm="1">
        <v>68</v>
      </c>
      <c r="F5" s="14"/>
      <c r="G5" s="14"/>
      <c r="H5" s="129">
        <v>325</v>
      </c>
      <c r="I5" s="129" t="s" cm="1">
        <v>68</v>
      </c>
      <c r="J5" s="128">
        <v>-421</v>
      </c>
      <c r="K5" s="128" t="s" cm="1">
        <v>68</v>
      </c>
      <c r="L5" s="14">
        <v>100</v>
      </c>
      <c r="M5" s="128" t="s" cm="1">
        <v>68</v>
      </c>
    </row>
    <row r="6" spans="1:13" x14ac:dyDescent="0.2">
      <c r="A6" s="7">
        <v>2020</v>
      </c>
      <c r="B6" s="14">
        <v>100</v>
      </c>
      <c r="C6" s="14" t="s" cm="1">
        <v>68</v>
      </c>
      <c r="D6" s="125">
        <v>-42</v>
      </c>
      <c r="E6" s="125" t="s" cm="1">
        <v>68</v>
      </c>
      <c r="F6" s="14"/>
      <c r="G6" s="14"/>
      <c r="H6" s="129">
        <v>284</v>
      </c>
      <c r="I6" s="129" t="s" cm="1">
        <v>68</v>
      </c>
      <c r="J6" s="128">
        <v>-326</v>
      </c>
      <c r="K6" s="128" t="s" cm="1">
        <v>68</v>
      </c>
      <c r="L6" s="14">
        <v>58</v>
      </c>
      <c r="M6" s="128" t="s" cm="1">
        <v>68</v>
      </c>
    </row>
    <row r="7" spans="1:13" x14ac:dyDescent="0.2">
      <c r="A7" s="7">
        <v>2021</v>
      </c>
      <c r="B7" s="14">
        <v>58</v>
      </c>
      <c r="C7" s="14" t="s" cm="1">
        <v>68</v>
      </c>
      <c r="D7" s="125">
        <v>-3</v>
      </c>
      <c r="E7" s="125" t="s" cm="1">
        <v>68</v>
      </c>
      <c r="F7" s="14"/>
      <c r="G7" s="14"/>
      <c r="H7" s="129">
        <v>343</v>
      </c>
      <c r="I7" s="129" t="s" cm="1">
        <v>68</v>
      </c>
      <c r="J7" s="128">
        <v>-346</v>
      </c>
      <c r="K7" s="128" t="s" cm="1">
        <v>68</v>
      </c>
      <c r="L7" s="14">
        <v>55</v>
      </c>
      <c r="M7" s="128" t="s" cm="1">
        <v>68</v>
      </c>
    </row>
    <row r="8" spans="1:13" x14ac:dyDescent="0.2">
      <c r="A8" s="7">
        <v>2022</v>
      </c>
      <c r="B8" s="14">
        <v>55</v>
      </c>
      <c r="C8" s="14" t="s" cm="1">
        <v>68</v>
      </c>
      <c r="D8" s="125">
        <v>2</v>
      </c>
      <c r="E8" s="125" t="s" cm="1">
        <v>70</v>
      </c>
      <c r="F8" s="14"/>
      <c r="G8" s="14"/>
      <c r="H8" s="129">
        <v>367</v>
      </c>
      <c r="I8" s="129" t="s" cm="1">
        <v>70</v>
      </c>
      <c r="J8" s="128">
        <v>-365</v>
      </c>
      <c r="K8" s="128" t="s" cm="1">
        <v>70</v>
      </c>
      <c r="L8" s="14">
        <v>57</v>
      </c>
      <c r="M8" s="128" t="s" cm="1">
        <v>70</v>
      </c>
    </row>
    <row r="9" spans="1:13" ht="15" x14ac:dyDescent="0.25">
      <c r="A9" s="44">
        <v>2023</v>
      </c>
      <c r="B9" s="123">
        <v>57</v>
      </c>
      <c r="C9" s="127" t="s" cm="1">
        <v>68</v>
      </c>
      <c r="D9" s="126">
        <v>-6</v>
      </c>
      <c r="E9" s="126" t="s" cm="1">
        <v>68</v>
      </c>
      <c r="F9" s="123"/>
      <c r="G9" s="123"/>
      <c r="H9" s="124">
        <v>499</v>
      </c>
      <c r="I9" s="124" t="s" cm="1">
        <v>68</v>
      </c>
      <c r="J9" s="122">
        <v>-505</v>
      </c>
      <c r="K9" s="122" t="s" cm="1">
        <v>68</v>
      </c>
      <c r="L9" s="123">
        <v>51</v>
      </c>
      <c r="M9" s="122" t="s" cm="1">
        <v>68</v>
      </c>
    </row>
    <row r="10" spans="1:13" s="207" customFormat="1" ht="15" thickBot="1" x14ac:dyDescent="0.25">
      <c r="A10" s="205" t="s">
        <v>71</v>
      </c>
      <c r="B10" s="22" t="s">
        <v>331</v>
      </c>
      <c r="C10" s="22"/>
      <c r="D10" s="22" t="s">
        <v>182</v>
      </c>
      <c r="E10" s="22"/>
      <c r="F10" s="22"/>
      <c r="G10" s="22"/>
      <c r="H10" s="206" t="s">
        <v>309</v>
      </c>
      <c r="I10" s="206"/>
      <c r="J10" s="206" t="s">
        <v>344</v>
      </c>
      <c r="K10" s="206"/>
      <c r="L10" s="22" t="s">
        <v>345</v>
      </c>
      <c r="M10" s="206"/>
    </row>
    <row r="11" spans="1:13" ht="15" thickTop="1" x14ac:dyDescent="0.2">
      <c r="A11" s="15" t="s">
        <v>183</v>
      </c>
      <c r="B11" s="16"/>
      <c r="C11" s="16"/>
      <c r="D11" s="16"/>
      <c r="E11" s="16"/>
      <c r="F11" s="16"/>
      <c r="G11" s="16"/>
      <c r="H11" s="120"/>
      <c r="I11" s="120"/>
      <c r="J11" s="120"/>
      <c r="K11" s="120"/>
      <c r="L11" s="16"/>
      <c r="M11" s="120"/>
    </row>
    <row r="12" spans="1:13" x14ac:dyDescent="0.2">
      <c r="A12" s="13" t="s">
        <v>184</v>
      </c>
      <c r="B12" s="16"/>
      <c r="C12" s="16"/>
      <c r="D12" s="16"/>
      <c r="E12" s="16"/>
      <c r="F12" s="16"/>
      <c r="G12" s="16"/>
      <c r="H12" s="120"/>
      <c r="I12" s="120"/>
      <c r="J12" s="120"/>
      <c r="K12" s="120"/>
      <c r="L12" s="16"/>
    </row>
    <row r="13" spans="1:13" x14ac:dyDescent="0.2">
      <c r="A13" s="13" t="s">
        <v>185</v>
      </c>
    </row>
    <row r="14" spans="1:13" x14ac:dyDescent="0.2">
      <c r="A14" s="13" t="s">
        <v>79</v>
      </c>
    </row>
  </sheetData>
  <conditionalFormatting sqref="A11:XFD11">
    <cfRule type="expression" dxfId="241" priority="146">
      <formula>IF($A$11="",TRUE,FALSE)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0A868EB91774FBBA1A7F303AAB198" ma:contentTypeVersion="12" ma:contentTypeDescription="Create a new document." ma:contentTypeScope="" ma:versionID="2260d10ae2cd6a638723d7f3162f2fd3">
  <xsd:schema xmlns:xsd="http://www.w3.org/2001/XMLSchema" xmlns:xs="http://www.w3.org/2001/XMLSchema" xmlns:p="http://schemas.microsoft.com/office/2006/metadata/properties" xmlns:ns2="34f83b31-e3a3-4c2d-9612-204a0f306fd9" targetNamespace="http://schemas.microsoft.com/office/2006/metadata/properties" ma:root="true" ma:fieldsID="fae49a7acf7fd56551cd3c2f99985e94" ns2:_="">
    <xsd:import namespace="34f83b31-e3a3-4c2d-9612-204a0f306fd9"/>
    <xsd:element name="properties">
      <xsd:complexType>
        <xsd:sequence>
          <xsd:element name="documentManagement">
            <xsd:complexType>
              <xsd:all>
                <xsd:element ref="ns2:Source_x0020_Folder_x0020_Path" minOccurs="0"/>
                <xsd:element ref="ns2:File_x0020_System_x0020_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83b31-e3a3-4c2d-9612-204a0f306fd9" elementFormDefault="qualified">
    <xsd:import namespace="http://schemas.microsoft.com/office/2006/documentManagement/types"/>
    <xsd:import namespace="http://schemas.microsoft.com/office/infopath/2007/PartnerControls"/>
    <xsd:element name="Source_x0020_Folder_x0020_Path" ma:index="8" nillable="true" ma:displayName="Source Folder Path" ma:description="" ma:internalName="Source_x0020_Folder_x0020_Path">
      <xsd:simpleType>
        <xsd:restriction base="dms:Text">
          <xsd:maxLength value="255"/>
        </xsd:restriction>
      </xsd:simpleType>
    </xsd:element>
    <xsd:element name="File_x0020_System_x0020_Path" ma:index="9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ystem_x0020_Path xmlns="34f83b31-e3a3-4c2d-9612-204a0f306fd9" xsi:nil="true"/>
    <Source_x0020_Folder_x0020_Path xmlns="34f83b31-e3a3-4c2d-9612-204a0f306fd9" xsi:nil="true"/>
  </documentManagement>
</p:properties>
</file>

<file path=customXml/itemProps1.xml><?xml version="1.0" encoding="utf-8"?>
<ds:datastoreItem xmlns:ds="http://schemas.openxmlformats.org/officeDocument/2006/customXml" ds:itemID="{447AEA1A-488F-428B-A712-00EBEFFE4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83b31-e3a3-4c2d-9612-204a0f306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496A7-36E6-4BC5-AEA6-F765915CD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94BD4-80F2-4D15-AC5C-0072C396D4A3}">
  <ds:schemaRefs>
    <ds:schemaRef ds:uri="http://purl.org/dc/terms/"/>
    <ds:schemaRef ds:uri="http://schemas.openxmlformats.org/package/2006/metadata/core-properties"/>
    <ds:schemaRef ds:uri="34f83b31-e3a3-4c2d-9612-204a0f306fd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Cover</vt:lpstr>
      <vt:lpstr>Content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'1.11'!Print_Area</vt:lpstr>
      <vt:lpstr>'1.12'!Print_Area</vt:lpstr>
      <vt:lpstr>'1.14'!Print_Area</vt:lpstr>
      <vt:lpstr>'1.15'!Print_Area</vt:lpstr>
      <vt:lpstr>'1.3'!Print_Area</vt:lpstr>
      <vt:lpstr>'1.8'!Print_Area</vt:lpstr>
      <vt:lpstr>Cover!Print_Area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Siley-Watt, Jae D (People-Sec-SCO OfficeSpt)</dc:creator>
  <cp:keywords/>
  <dc:description/>
  <cp:lastModifiedBy>Hillis, Ian C1 (People-Sec-SCO Stats Mgr)</cp:lastModifiedBy>
  <cp:revision/>
  <dcterms:created xsi:type="dcterms:W3CDTF">2024-01-11T15:49:28Z</dcterms:created>
  <dcterms:modified xsi:type="dcterms:W3CDTF">2024-03-21T09:38:14Z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0x010100FAA0A868EB91774FBBA1A7F303AAB198</vt:lpwstr>
  </property>
  <property fmtid="{D5CDD505-2E9C-101B-9397-08002B2CF9AE}" pid="3" name="MSIP_Label_d8a60473-494b-4586-a1bb-b0e663054676_Enabled">
    <vt:lpwstr>true</vt:lpwstr>
  </property>
  <property fmtid="{D5CDD505-2E9C-101B-9397-08002B2CF9AE}" pid="4" name="MSIP_Label_d8a60473-494b-4586-a1bb-b0e663054676_SetDate">
    <vt:lpwstr>2024-01-11T15:53:26Z</vt:lpwstr>
  </property>
  <property fmtid="{D5CDD505-2E9C-101B-9397-08002B2CF9AE}" pid="5" name="MSIP_Label_d8a60473-494b-4586-a1bb-b0e663054676_Method">
    <vt:lpwstr>Privileged</vt:lpwstr>
  </property>
  <property fmtid="{D5CDD505-2E9C-101B-9397-08002B2CF9AE}" pid="6" name="MSIP_Label_d8a60473-494b-4586-a1bb-b0e663054676_Name">
    <vt:lpwstr>MOD-1-O-‘UNMARKED’</vt:lpwstr>
  </property>
  <property fmtid="{D5CDD505-2E9C-101B-9397-08002B2CF9AE}" pid="7" name="MSIP_Label_d8a60473-494b-4586-a1bb-b0e663054676_SiteId">
    <vt:lpwstr>be7760ed-5953-484b-ae95-d0a16dfa09e5</vt:lpwstr>
  </property>
  <property fmtid="{D5CDD505-2E9C-101B-9397-08002B2CF9AE}" pid="8" name="MSIP_Label_d8a60473-494b-4586-a1bb-b0e663054676_ActionId">
    <vt:lpwstr>8b50bdf6-6475-4d2e-9e44-3aa9b5e9e2d2</vt:lpwstr>
  </property>
  <property fmtid="{D5CDD505-2E9C-101B-9397-08002B2CF9AE}" pid="9" name="MSIP_Label_d8a60473-494b-4586-a1bb-b0e663054676_ContentBits">
    <vt:lpwstr>0</vt:lpwstr>
  </property>
</Properties>
</file>