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https://modgovuk-my.sharepoint.com/personal/jae_siley-watt100_mod_gov_uk/Documents/JAE LAPTOP TRANSFER 26062025/Documents/"/>
    </mc:Choice>
  </mc:AlternateContent>
  <xr:revisionPtr revIDLastSave="3" documentId="8_{31FA8B0B-383F-4C11-ADD4-45366B0F75D2}" xr6:coauthVersionLast="47" xr6:coauthVersionMax="47" xr10:uidLastSave="{5CD8F0B8-5785-4896-8EEF-A881C1D05B49}"/>
  <bookViews>
    <workbookView xWindow="14400" yWindow="0" windowWidth="14400" windowHeight="15600" activeTab="3" xr2:uid="{727B5507-04D1-4FF2-9B45-2E795605FE63}"/>
  </bookViews>
  <sheets>
    <sheet name="Cover" sheetId="1" r:id="rId1"/>
    <sheet name="Content" sheetId="2" r:id="rId2"/>
    <sheet name="2.1" sheetId="3" r:id="rId3"/>
    <sheet name="2.2" sheetId="4" r:id="rId4"/>
    <sheet name="2.3" sheetId="5" r:id="rId5"/>
    <sheet name="2.4" sheetId="6" r:id="rId6"/>
    <sheet name="2.5" sheetId="7" r:id="rId7"/>
    <sheet name="2.6" sheetId="8" r:id="rId8"/>
    <sheet name="2.7" sheetId="9" r:id="rId9"/>
    <sheet name="2.8" sheetId="10" r:id="rId10"/>
    <sheet name="2.9" sheetId="11" r:id="rId11"/>
    <sheet name="2.10" sheetId="12" r:id="rId12"/>
    <sheet name="2.11" sheetId="13" r:id="rId13"/>
    <sheet name="2.12" sheetId="14" r:id="rId14"/>
    <sheet name="2.13" sheetId="15" r:id="rId15"/>
    <sheet name="2.14" sheetId="16" r:id="rId16"/>
    <sheet name="2.15" sheetId="18" r:id="rId17"/>
    <sheet name="2.16" sheetId="19" r:id="rId18"/>
    <sheet name="2.17" sheetId="20" r:id="rId19"/>
    <sheet name="2.18" sheetId="21" r:id="rId20"/>
  </sheets>
  <definedNames>
    <definedName name="_xlnm._FilterDatabase" localSheetId="1" hidden="1">Content!$A$1:$B$1</definedName>
    <definedName name="Caseworker2" localSheetId="3">#REF!</definedName>
    <definedName name="Caseworker2" localSheetId="5">#REF!</definedName>
    <definedName name="Caseworker2" localSheetId="7">#REF!</definedName>
    <definedName name="Caseworker2">#REF!</definedName>
    <definedName name="Country" localSheetId="3">#REF!</definedName>
    <definedName name="Country" localSheetId="5">#REF!</definedName>
    <definedName name="Country" localSheetId="7">#REF!</definedName>
    <definedName name="Country">#REF!</definedName>
    <definedName name="Gender" localSheetId="3">#REF!</definedName>
    <definedName name="Gender" localSheetId="5">#REF!</definedName>
    <definedName name="Gender" localSheetId="7">#REF!</definedName>
    <definedName name="Gender">#REF!</definedName>
    <definedName name="HeardAbout" localSheetId="3">#REF!</definedName>
    <definedName name="HeardAbout" localSheetId="5">#REF!</definedName>
    <definedName name="HeardAbout" localSheetId="7">#REF!</definedName>
    <definedName name="HeardAbout">#REF!</definedName>
    <definedName name="Level1" localSheetId="3">#REF!</definedName>
    <definedName name="Level1" localSheetId="5">#REF!</definedName>
    <definedName name="Level1" localSheetId="7">#REF!</definedName>
    <definedName name="Level1">#REF!</definedName>
    <definedName name="Level2" localSheetId="3">#REF!</definedName>
    <definedName name="Level2" localSheetId="5">#REF!</definedName>
    <definedName name="Level2" localSheetId="7">#REF!</definedName>
    <definedName name="Level2">#REF!</definedName>
    <definedName name="Level3" localSheetId="3">#REF!</definedName>
    <definedName name="Level3" localSheetId="5">#REF!</definedName>
    <definedName name="Level3" localSheetId="7">#REF!</definedName>
    <definedName name="Level3">#REF!</definedName>
    <definedName name="PNP" localSheetId="3">#REF!</definedName>
    <definedName name="PNP" localSheetId="5">#REF!</definedName>
    <definedName name="PNP" localSheetId="7">#REF!</definedName>
    <definedName name="PNP">#REF!</definedName>
    <definedName name="PrescribedCats" localSheetId="3">#REF!</definedName>
    <definedName name="PrescribedCats" localSheetId="5">#REF!</definedName>
    <definedName name="PrescribedCats" localSheetId="7">#REF!</definedName>
    <definedName name="PrescribedCats">#REF!</definedName>
    <definedName name="_xlnm.Print_Area" localSheetId="2">'2.1'!#REF!</definedName>
    <definedName name="_xlnm.Print_Area" localSheetId="11">'2.10'!$A$1:$P$11</definedName>
    <definedName name="_xlnm.Print_Area" localSheetId="12">'2.11'!$A$2:$E$40</definedName>
    <definedName name="_xlnm.Print_Area" localSheetId="13">'2.12'!$A$2:$E$43</definedName>
    <definedName name="_xlnm.Print_Area" localSheetId="14">'2.13'!$A$1:$N$14</definedName>
    <definedName name="_xlnm.Print_Area" localSheetId="16">'2.15'!#REF!</definedName>
    <definedName name="_xlnm.Print_Area" localSheetId="17">'2.16'!#REF!</definedName>
    <definedName name="_xlnm.Print_Area" localSheetId="18">'2.17'!$A$1:$K$84</definedName>
    <definedName name="_xlnm.Print_Area" localSheetId="19">'2.18'!#REF!</definedName>
    <definedName name="_xlnm.Print_Area" localSheetId="3">'2.2'!#REF!</definedName>
    <definedName name="_xlnm.Print_Area" localSheetId="5">'2.4'!$A$1:$M$167</definedName>
    <definedName name="_xlnm.Print_Area" localSheetId="7">'2.6'!#REF!</definedName>
    <definedName name="_xlnm.Print_Area" localSheetId="8">'2.7'!$A$1:$E$34</definedName>
    <definedName name="_xlnm.Print_Area" localSheetId="9">'2.8'!$A$1:$F$38</definedName>
    <definedName name="_xlnm.Print_Area" localSheetId="1">Content!$A$1:$B$25</definedName>
    <definedName name="_xlnm.Print_Area" localSheetId="0">Cover!$A$1:$E$22</definedName>
    <definedName name="Process" localSheetId="3">#REF!</definedName>
    <definedName name="Process" localSheetId="5">#REF!</definedName>
    <definedName name="Process" localSheetId="7">#REF!</definedName>
    <definedName name="Process">#REF!</definedName>
    <definedName name="ReferredTo" localSheetId="3">#REF!</definedName>
    <definedName name="ReferredTo" localSheetId="5">#REF!</definedName>
    <definedName name="ReferredTo" localSheetId="7">#REF!</definedName>
    <definedName name="ReferredTo">#REF!</definedName>
    <definedName name="RegRes2" localSheetId="3">#REF!</definedName>
    <definedName name="RegRes2" localSheetId="5">#REF!</definedName>
    <definedName name="RegRes2" localSheetId="7">#REF!</definedName>
    <definedName name="RegRes2">#REF!</definedName>
    <definedName name="Reports" localSheetId="3">#REF!</definedName>
    <definedName name="Reports" localSheetId="5">#REF!</definedName>
    <definedName name="Reports" localSheetId="7">#REF!</definedName>
    <definedName name="Reports">#REF!</definedName>
    <definedName name="SCCRanks" localSheetId="3">#REF!</definedName>
    <definedName name="SCCRanks" localSheetId="5">#REF!</definedName>
    <definedName name="SCCRanks" localSheetId="7">#REF!</definedName>
    <definedName name="SCCRanks">#REF!</definedName>
    <definedName name="SCPor" localSheetId="3">#REF!</definedName>
    <definedName name="SCPor" localSheetId="5">#REF!</definedName>
    <definedName name="SCPor" localSheetId="7">#REF!</definedName>
    <definedName name="SCPor">#REF!</definedName>
    <definedName name="Service1" localSheetId="3">#REF!</definedName>
    <definedName name="Service1" localSheetId="5">#REF!</definedName>
    <definedName name="Service1" localSheetId="7">#REF!</definedName>
    <definedName name="Service1">#REF!</definedName>
    <definedName name="Service2" localSheetId="3">#REF!</definedName>
    <definedName name="Service2" localSheetId="5">#REF!</definedName>
    <definedName name="Service2" localSheetId="7">#REF!</definedName>
    <definedName name="Service2">#REF!</definedName>
    <definedName name="WhySCC" localSheetId="3">#REF!</definedName>
    <definedName name="WhySCC" localSheetId="5">#REF!</definedName>
    <definedName name="WhySCC" localSheetId="7">#REF!</definedName>
    <definedName name="WhySCC">#REF!</definedName>
    <definedName name="XDO_?ASSIGNMENT_NUMBER?">#REF!</definedName>
    <definedName name="XDO_?BRANCH_ARM_GROUP?">#REF!</definedName>
    <definedName name="XDO_?BULLYING?">#REF!</definedName>
    <definedName name="XDO_?CALCULATION_EFFECTIVE_DATE?">#REF!</definedName>
    <definedName name="XDO_?CAP_BADGE?">#REF!</definedName>
    <definedName name="XDO_?CAREER_MANAGEMENT?">#REF!</definedName>
    <definedName name="XDO_?COMPLAINT_ON_COMPLAINT?">#REF!</definedName>
    <definedName name="XDO_?CONFIDENTIALITY_TEXT?">#REF!</definedName>
    <definedName name="XDO_?CREATION_DATE?">#REF!</definedName>
    <definedName name="XDO_?DATE_AB_DECISION_WITHDRAWAL?">#REF!</definedName>
    <definedName name="XDO_?DATE_APPEAL_RECEIVED?">#REF!</definedName>
    <definedName name="XDO_?DATE_APPEAL_RULED_ADMISSIBLE?">#REF!</definedName>
    <definedName name="XDO_?DATE_DB_DECISION_WITHDRAWAL?">#REF!</definedName>
    <definedName name="XDO_?DATE_OF_BIRTH?">#REF!</definedName>
    <definedName name="XDO_?DATE_RECEIVED_BY_CAT?">#REF!</definedName>
    <definedName name="XDO_?DATE_RESOLVED?">#REF!</definedName>
    <definedName name="XDO_?DATE_RULED_ADMISSIBLE_BY_SO?">#REF!</definedName>
    <definedName name="XDO_?DATE_RULED_ADMISSIBLE_FROM?">#REF!</definedName>
    <definedName name="XDO_?DATE_RULED_ADMISSIBLE_TO?">#REF!</definedName>
    <definedName name="XDO_?DATE_TO_DECISION_BODY?">#REF!</definedName>
    <definedName name="XDO_?DIRECT_DISCRIMINATION?">#REF!</definedName>
    <definedName name="XDO_?DISCIPLINE?">#REF!</definedName>
    <definedName name="XDO_?EMPLOYEE_NUMBER?">#REF!</definedName>
    <definedName name="XDO_?FIRST_NAME?">#REF!</definedName>
    <definedName name="XDO_?HARASSMENT?">#REF!</definedName>
    <definedName name="XDO_?IMPROPER_BEHAVIOUR?">#REF!</definedName>
    <definedName name="XDO_?INCIDENT_DATE_FROM?">#REF!</definedName>
    <definedName name="XDO_?INCIDENT_DATE_TO?">#REF!</definedName>
    <definedName name="XDO_?INCIDENT_NUMBER_DISP?">#REF!</definedName>
    <definedName name="XDO_?INCIDENT_OCCURRED_DATE?">#REF!</definedName>
    <definedName name="XDO_?INCIDENT_REPORTED_DATE?">#REF!</definedName>
    <definedName name="XDO_?INCLUDE_ALL_LEVELS_DISP?">#REF!</definedName>
    <definedName name="XDO_?INDIRECT_DISCRIMINATION?">#REF!</definedName>
    <definedName name="XDO_?LAST_NAME?">#REF!</definedName>
    <definedName name="XDO_?LAST_UPDATE_DATE?">#REF!</definedName>
    <definedName name="XDO_?LAST_UPDATED_BY?">#REF!</definedName>
    <definedName name="XDO_?MANNING_AND_DISCHARGE?">#REF!</definedName>
    <definedName name="XDO_?MARITAL_STATUS?">#REF!</definedName>
    <definedName name="XDO_?MEDIATION?">#REF!</definedName>
    <definedName name="XDO_?MEDICAL_AND_DENTAL?">#REF!</definedName>
    <definedName name="XDO_?ORGANIZATION_NAME?">#REF!</definedName>
    <definedName name="XDO_?OTHER?">#REF!</definedName>
    <definedName name="XDO_?PAY_PENSIONS_AND_ALLOWANCES?">#REF!</definedName>
    <definedName name="XDO_?PROBLEM_CODE?">#REF!</definedName>
    <definedName name="XDO_?RELATIONSHIP_TO_COMPLAINANT?">#REF!</definedName>
    <definedName name="XDO_?RELIGION?">#REF!</definedName>
    <definedName name="XDO_?RESOLUTION_SUMMARY?">#REF!</definedName>
    <definedName name="XDO_?REVIEW_INVESTIGATION_BY_SCO?">#REF!</definedName>
    <definedName name="XDO_?RUN_DATE_TIME?">#REF!</definedName>
    <definedName name="XDO_?SCO_REFERAL_DATE?">#REF!</definedName>
    <definedName name="XDO_?SR_GROUP?">#REF!</definedName>
    <definedName name="XDO_?SR_OWNER?">#REF!</definedName>
    <definedName name="XDO_?SUBSTANTIVE_RANK?">#REF!</definedName>
    <definedName name="XDO_?SUMMARY?">#REF!</definedName>
    <definedName name="XDO_?TERMS_AND_CONDITIONS_SERVICE?">#REF!</definedName>
    <definedName name="XDO_?TYPE_OF_RESPONDENT?">#REF!</definedName>
    <definedName name="XDO_?UNIT_WHERE_GRIEVANCE_OCCURRED?">#REF!</definedName>
    <definedName name="YesNo" localSheetId="3">#REF!</definedName>
    <definedName name="YesNo" localSheetId="5">#REF!</definedName>
    <definedName name="YesNo" localSheetId="7">#REF!</definedName>
    <definedName name="YesNo">#REF!</definedName>
    <definedName name="YesNoNA" localSheetId="3">#REF!</definedName>
    <definedName name="YesNoNA" localSheetId="5">#REF!</definedName>
    <definedName name="YesNoNA" localSheetId="7">#REF!</definedName>
    <definedName name="YesNoNA">#REF!</definedName>
    <definedName name="Z_7DB14388_78A6_4F7D_B05A_A836DE938018_.wvu.PrintArea" localSheetId="11" hidden="1">'2.10'!#REF!</definedName>
    <definedName name="Z_7DB14388_78A6_4F7D_B05A_A836DE938018_.wvu.PrintArea" localSheetId="7" hidden="1">'2.6'!#REF!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9" i="2" l="1"/>
  <c r="B18" i="2"/>
  <c r="B17" i="2"/>
  <c r="B25" i="2"/>
  <c r="B24" i="2"/>
  <c r="B22" i="2"/>
  <c r="B21" i="2"/>
  <c r="B20" i="2"/>
  <c r="B15" i="2"/>
  <c r="B14" i="2"/>
  <c r="B13" i="2"/>
  <c r="B11" i="2"/>
  <c r="B10" i="2"/>
  <c r="B8" i="2"/>
  <c r="B6" i="2"/>
  <c r="B5" i="2"/>
  <c r="B4" i="2"/>
  <c r="B3" i="2"/>
</calcChain>
</file>

<file path=xl/sharedStrings.xml><?xml version="1.0" encoding="utf-8"?>
<sst xmlns="http://schemas.openxmlformats.org/spreadsheetml/2006/main" count="1112" uniqueCount="292">
  <si>
    <t>Annual Report 2024</t>
  </si>
  <si>
    <t>Presented to Parliament pursuant to Section 340(O) of the Armed Forces Act 2006, as amended by the Armed Forces (Service Complaints and Financial Assistance) Act 2015.</t>
  </si>
  <si>
    <t>Statistical Reference Tables</t>
  </si>
  <si>
    <t>Service Complaints</t>
  </si>
  <si>
    <t>Issued by:</t>
  </si>
  <si>
    <t xml:space="preserve">SCOAF statistics </t>
  </si>
  <si>
    <t>Tel:</t>
  </si>
  <si>
    <t>020 7877 3452</t>
  </si>
  <si>
    <t>Table</t>
  </si>
  <si>
    <t>Description</t>
  </si>
  <si>
    <t>Number of Service complaints ruled admissible</t>
  </si>
  <si>
    <t>Number of complaints worked on by the Secretariats</t>
  </si>
  <si>
    <t>Open Service complaints</t>
  </si>
  <si>
    <t>Accessibility and support</t>
  </si>
  <si>
    <t>2.10</t>
  </si>
  <si>
    <t>Timeliness and Service complaint duration</t>
  </si>
  <si>
    <t>2.11</t>
  </si>
  <si>
    <t>2.12</t>
  </si>
  <si>
    <t>Service Complaints outcomes and appeals</t>
  </si>
  <si>
    <t>Complaint category</t>
  </si>
  <si>
    <t>% total Service Complaints</t>
  </si>
  <si>
    <t>% Annual Change</t>
  </si>
  <si>
    <t>Career management</t>
  </si>
  <si>
    <t>of which</t>
  </si>
  <si>
    <t>Appraisal</t>
  </si>
  <si>
    <t>Promotion</t>
  </si>
  <si>
    <t>Assignment</t>
  </si>
  <si>
    <t>Other career management</t>
  </si>
  <si>
    <t>Bullying, harassment or discrimination</t>
  </si>
  <si>
    <t>Bullying</t>
  </si>
  <si>
    <t>Sex/gender based harassment or discrimination</t>
  </si>
  <si>
    <r>
      <t>Sexual Harassment</t>
    </r>
    <r>
      <rPr>
        <i/>
        <vertAlign val="superscript"/>
        <sz val="11"/>
        <color theme="0" tint="-0.34998626667073579"/>
        <rFont val="Arial"/>
        <family val="2"/>
      </rPr>
      <t>1</t>
    </r>
  </si>
  <si>
    <t>Other gender based harassment or discrimination</t>
  </si>
  <si>
    <t>Racial harassment or discrimination</t>
  </si>
  <si>
    <r>
      <t>Other harassment or discrimination</t>
    </r>
    <r>
      <rPr>
        <i/>
        <vertAlign val="superscript"/>
        <sz val="11"/>
        <rFont val="Arial"/>
        <family val="2"/>
      </rPr>
      <t>2</t>
    </r>
  </si>
  <si>
    <t>Other harassment or discrimination</t>
  </si>
  <si>
    <t>Pay, pensions and allowances</t>
  </si>
  <si>
    <t xml:space="preserve"> ``      `</t>
  </si>
  <si>
    <t>Pay</t>
  </si>
  <si>
    <t>Pensions, allowances, charges, etc.</t>
  </si>
  <si>
    <t>Other</t>
  </si>
  <si>
    <t>Improper behaviour</t>
  </si>
  <si>
    <t>Welfare, accommodation, medals and other terms and conditions of Service</t>
  </si>
  <si>
    <t>Manning and discharge</t>
  </si>
  <si>
    <t>Medical and dental</t>
  </si>
  <si>
    <t>Discipline</t>
  </si>
  <si>
    <t>Total</t>
  </si>
  <si>
    <r>
      <rPr>
        <vertAlign val="superscript"/>
        <sz val="10"/>
        <rFont val="Arial"/>
        <family val="2"/>
      </rPr>
      <t>1</t>
    </r>
    <r>
      <rPr>
        <sz val="10"/>
        <rFont val="Arial"/>
        <family val="2"/>
      </rPr>
      <t xml:space="preserve"> Incidents of sexual harassment have a number of possible processes to address these issues raised (e.g. Service Justice system).</t>
    </r>
  </si>
  <si>
    <r>
      <rPr>
        <vertAlign val="superscript"/>
        <sz val="10"/>
        <rFont val="Arial"/>
        <family val="2"/>
      </rPr>
      <t>2</t>
    </r>
    <r>
      <rPr>
        <sz val="10"/>
        <rFont val="Arial"/>
        <family val="2"/>
      </rPr>
      <t xml:space="preserve">  Owing to rounding, the sum of % sub-categories may not equal the % category and the sum of %category may not equal 100%</t>
    </r>
  </si>
  <si>
    <t>Source: SCIO</t>
  </si>
  <si>
    <t>Year</t>
  </si>
  <si>
    <r>
      <t>Bullying, harassment or discrimination</t>
    </r>
    <r>
      <rPr>
        <vertAlign val="superscript"/>
        <sz val="11"/>
        <color theme="1"/>
        <rFont val="Arial"/>
        <family val="2"/>
      </rPr>
      <t>1</t>
    </r>
  </si>
  <si>
    <r>
      <t>Other</t>
    </r>
    <r>
      <rPr>
        <vertAlign val="superscript"/>
        <sz val="11"/>
        <color theme="1"/>
        <rFont val="Arial"/>
        <family val="2"/>
      </rPr>
      <t>1</t>
    </r>
  </si>
  <si>
    <t>All complaint categories</t>
  </si>
  <si>
    <t>% annual growth</t>
  </si>
  <si>
    <r>
      <rPr>
        <vertAlign val="superscript"/>
        <sz val="10"/>
        <color theme="1"/>
        <rFont val="Arial"/>
        <family val="2"/>
      </rPr>
      <t>1</t>
    </r>
    <r>
      <rPr>
        <sz val="10"/>
        <color theme="1"/>
        <rFont val="Arial"/>
        <family val="2"/>
      </rPr>
      <t xml:space="preserve"> Prior to 2022, victimisation Service Complaints were recorded under category "Other", rather than under "Bullying, harassment or discrimination"</t>
    </r>
  </si>
  <si>
    <t>* including Royal Marine Service Complaints</t>
  </si>
  <si>
    <t>Royal Marines</t>
  </si>
  <si>
    <t>[s]</t>
  </si>
  <si>
    <t>Royal Navy (exc. Royal Marines)</t>
  </si>
  <si>
    <t>Royal Navy (inc. Royal Marines)</t>
  </si>
  <si>
    <t>Source: SCIO; UK Armed Forces Biannual Diversity Statistics 1 April 2024</t>
  </si>
  <si>
    <t>-</t>
  </si>
  <si>
    <t>Career Management</t>
  </si>
  <si>
    <t>Note: For some Service Complaints, the complainant's ethnicity was not recorded or the complainant declined to state their ethnicity</t>
  </si>
  <si>
    <t>- Data not collected prior to 2021</t>
  </si>
  <si>
    <t>Type of Service Personnel</t>
  </si>
  <si>
    <t>Service</t>
  </si>
  <si>
    <t>British Army</t>
  </si>
  <si>
    <t>Royal Air Force</t>
  </si>
  <si>
    <t>Rank</t>
  </si>
  <si>
    <t>Officers</t>
  </si>
  <si>
    <t>Other ranks</t>
  </si>
  <si>
    <t>Assignment Status</t>
  </si>
  <si>
    <t>Regulars</t>
  </si>
  <si>
    <t>Reservists</t>
  </si>
  <si>
    <t>Gender</t>
  </si>
  <si>
    <t>Male</t>
  </si>
  <si>
    <t>Female</t>
  </si>
  <si>
    <t>Ethnicity</t>
  </si>
  <si>
    <t>Ethnic White</t>
  </si>
  <si>
    <t>Ethnic Minority</t>
  </si>
  <si>
    <t>All Service Personnel</t>
  </si>
  <si>
    <t>Number of informal complaint worked on (exc. raised to formal process)</t>
  </si>
  <si>
    <t>Number of formal complaints worked on in the Service Complaints pre-admissibility process (exc. ruled admissible)</t>
  </si>
  <si>
    <r>
      <t>Number of Service Complaints worked on (i.e. formal complaints post admissibility)</t>
    </r>
    <r>
      <rPr>
        <vertAlign val="superscript"/>
        <sz val="11"/>
        <color theme="1"/>
        <rFont val="Arial"/>
        <family val="2"/>
      </rPr>
      <t>1</t>
    </r>
  </si>
  <si>
    <t>Total number of complaints worked on by the Secretariat</t>
  </si>
  <si>
    <t>Royal Navy*</t>
  </si>
  <si>
    <t>Army</t>
  </si>
  <si>
    <t>RAF</t>
  </si>
  <si>
    <t>Tri-Service</t>
  </si>
  <si>
    <t>* includes Royal Marines</t>
  </si>
  <si>
    <t>Note: Excludes complaints not recorded on SCIO</t>
  </si>
  <si>
    <t>Change in number of open Service Complaints in last 12 months</t>
  </si>
  <si>
    <t>% change in number of open Service Complaints in last 12 months</t>
  </si>
  <si>
    <r>
      <rPr>
        <vertAlign val="superscript"/>
        <sz val="10"/>
        <color theme="1"/>
        <rFont val="Arial"/>
        <family val="2"/>
      </rPr>
      <t>2</t>
    </r>
    <r>
      <rPr>
        <sz val="10"/>
        <color theme="1"/>
        <rFont val="Arial"/>
        <family val="2"/>
      </rPr>
      <t xml:space="preserve"> Includes cases ruled admissible before 2024.</t>
    </r>
  </si>
  <si>
    <r>
      <rPr>
        <vertAlign val="superscript"/>
        <sz val="10"/>
        <color theme="1"/>
        <rFont val="Arial"/>
        <family val="2"/>
      </rPr>
      <t>3</t>
    </r>
    <r>
      <rPr>
        <sz val="10"/>
        <color theme="1"/>
        <rFont val="Arial"/>
        <family val="2"/>
      </rPr>
      <t xml:space="preserve"> Includes cases ruled out of time at appeal.</t>
    </r>
  </si>
  <si>
    <r>
      <rPr>
        <vertAlign val="superscript"/>
        <sz val="10"/>
        <color theme="1"/>
        <rFont val="Arial"/>
        <family val="2"/>
      </rPr>
      <t>2</t>
    </r>
    <r>
      <rPr>
        <sz val="10"/>
        <color theme="1"/>
        <rFont val="Arial"/>
        <family val="2"/>
      </rPr>
      <t xml:space="preserve"> Includes cases ruled admissible before 20224.</t>
    </r>
  </si>
  <si>
    <t>% outstanding Service Complaints that are red flag cases</t>
  </si>
  <si>
    <t>of which ..</t>
  </si>
  <si>
    <t>Red Flag</t>
  </si>
  <si>
    <t>Category</t>
  </si>
  <si>
    <t>Bullying, Harassment or Discrimination</t>
  </si>
  <si>
    <t>Pay, Pensions and Allowances</t>
  </si>
  <si>
    <t>Complaint not appealed</t>
  </si>
  <si>
    <t>Complaint appealed</t>
  </si>
  <si>
    <t>Year received</t>
  </si>
  <si>
    <t>Admissibility Decision</t>
  </si>
  <si>
    <t>All statements of complaint</t>
  </si>
  <si>
    <t>Admissible</t>
  </si>
  <si>
    <t>Inadmissible</t>
  </si>
  <si>
    <t>Admissibility rate</t>
  </si>
  <si>
    <t>Submission method</t>
  </si>
  <si>
    <t>%  by SCOAF referrals</t>
  </si>
  <si>
    <t>% direct to chain of command</t>
  </si>
  <si>
    <t>SCOAF referral</t>
  </si>
  <si>
    <t>Chain of command</t>
  </si>
  <si>
    <t>Assisting Officer status</t>
  </si>
  <si>
    <t>Number of Service Complaints</t>
  </si>
  <si>
    <r>
      <t>% profile of Assisting Officer status</t>
    </r>
    <r>
      <rPr>
        <vertAlign val="superscript"/>
        <sz val="11"/>
        <color theme="1"/>
        <rFont val="Arial"/>
        <family val="2"/>
      </rPr>
      <t>2</t>
    </r>
  </si>
  <si>
    <t>Royal Navy</t>
  </si>
  <si>
    <t>Accepted</t>
  </si>
  <si>
    <t>Declined</t>
  </si>
  <si>
    <t>[n.a.]</t>
  </si>
  <si>
    <r>
      <rPr>
        <vertAlign val="superscript"/>
        <sz val="10"/>
        <color theme="1"/>
        <rFont val="Arial"/>
        <family val="2"/>
      </rPr>
      <t>1</t>
    </r>
    <r>
      <rPr>
        <sz val="10"/>
        <color theme="1"/>
        <rFont val="Arial"/>
        <family val="2"/>
      </rPr>
      <t xml:space="preserve"> An individual offered to support the complainant by providing help with procedural matters throughout the internal complaint process. </t>
    </r>
  </si>
  <si>
    <r>
      <rPr>
        <vertAlign val="superscript"/>
        <sz val="10"/>
        <color theme="1"/>
        <rFont val="Arial"/>
        <family val="2"/>
      </rPr>
      <t>3</t>
    </r>
    <r>
      <rPr>
        <sz val="10"/>
        <color theme="1"/>
        <rFont val="Arial"/>
        <family val="2"/>
      </rPr>
      <t xml:space="preserve"> This category was not recorded separately as the number of Service Complaints with assisting officer recorded as not offered was fewer than five. In line with GDPR/ DPA2002 rules, such figures are not released separately.</t>
    </r>
  </si>
  <si>
    <t>[n.a.] % Assisting Officer Status is not calculated for categories "Not yet offered", "Offered - awaiting response" and "Information not recorded on extract"</t>
  </si>
  <si>
    <t>NEW KPI</t>
  </si>
  <si>
    <t>Number of Service Complaints received in-year</t>
  </si>
  <si>
    <t>% in-year Service Complaints closed within 24 weeks</t>
  </si>
  <si>
    <t>Closed within 24 weeks</t>
  </si>
  <si>
    <t>Closed, after 24 weeks</t>
  </si>
  <si>
    <r>
      <t>Total</t>
    </r>
    <r>
      <rPr>
        <vertAlign val="superscript"/>
        <sz val="11"/>
        <rFont val="Arial"/>
        <family val="2"/>
      </rPr>
      <t>3</t>
    </r>
  </si>
  <si>
    <r>
      <rPr>
        <vertAlign val="superscript"/>
        <sz val="10"/>
        <rFont val="Arial"/>
        <family val="2"/>
      </rPr>
      <t>2</t>
    </r>
    <r>
      <rPr>
        <sz val="10"/>
        <rFont val="Arial"/>
        <family val="2"/>
      </rPr>
      <t xml:space="preserve"> The Key Performance Indicator (KPI) for Service Complaints is for each Service to close 90% of all in-year Service Complaints within 24 weeks (timeliness target). </t>
    </r>
  </si>
  <si>
    <t>Closed, or still open, after 24 weeks</t>
  </si>
  <si>
    <r>
      <rPr>
        <vertAlign val="superscript"/>
        <sz val="10"/>
        <rFont val="Arial"/>
        <family val="2"/>
      </rPr>
      <t>2</t>
    </r>
    <r>
      <rPr>
        <sz val="10"/>
        <rFont val="Arial"/>
        <family val="2"/>
      </rPr>
      <t xml:space="preserve"> Notwithstanding an obligation to process Service Complaints without undue delay, there is no specific obligation or target to close all or a certain proportion of Service Complaints of a particular category within a certain timeframe. The Services are not required to report timeliness figures by complaint categories.</t>
    </r>
  </si>
  <si>
    <t>Appeal status</t>
  </si>
  <si>
    <t>Service Complaints appealed</t>
  </si>
  <si>
    <t>Service Complaints not currently appealed</t>
  </si>
  <si>
    <r>
      <rPr>
        <vertAlign val="superscript"/>
        <sz val="10"/>
        <rFont val="Arial"/>
        <family val="2"/>
      </rPr>
      <t>2</t>
    </r>
    <r>
      <rPr>
        <sz val="10"/>
        <rFont val="Arial"/>
        <family val="2"/>
      </rPr>
      <t xml:space="preserve"> Notwithstanding an obligation to process Service Complaints without undue delay, there is no specific obligation or target to close all or a certain proportion of Service Complaints of a particular appeals status within a certain timeframe. The Services are not required to report timeliness figures by complaint appeal status.</t>
    </r>
  </si>
  <si>
    <t>OLD KPI</t>
  </si>
  <si>
    <t>Tri Service</t>
  </si>
  <si>
    <t>Change</t>
  </si>
  <si>
    <r>
      <rPr>
        <vertAlign val="superscript"/>
        <sz val="10"/>
        <color theme="1"/>
        <rFont val="Arial"/>
        <family val="2"/>
      </rPr>
      <t xml:space="preserve">1 </t>
    </r>
    <r>
      <rPr>
        <sz val="10"/>
        <color theme="1"/>
        <rFont val="Arial"/>
        <family val="2"/>
      </rPr>
      <t>Figures are restricted to Service Complaints which were closed within the reporting year.</t>
    </r>
  </si>
  <si>
    <r>
      <rPr>
        <vertAlign val="superscript"/>
        <sz val="10"/>
        <color theme="1"/>
        <rFont val="Arial"/>
        <family val="2"/>
      </rPr>
      <t>2</t>
    </r>
    <r>
      <rPr>
        <sz val="10"/>
        <color theme="1"/>
        <rFont val="Arial"/>
        <family val="2"/>
      </rPr>
      <t xml:space="preserve"> The Key Performance Indicator (KPI) for Service Complaints is for each Service to close 90% of all in-year Service Complaints within 24 weeks (timeliness target). </t>
    </r>
  </si>
  <si>
    <t>To note: The 2023 year-closed timliness figures were not published in the Annual Report 2023</t>
  </si>
  <si>
    <r>
      <rPr>
        <vertAlign val="superscript"/>
        <sz val="10"/>
        <color theme="1"/>
        <rFont val="Arial"/>
        <family val="2"/>
      </rPr>
      <t xml:space="preserve">1 </t>
    </r>
    <r>
      <rPr>
        <sz val="10"/>
        <color theme="1"/>
        <rFont val="Arial"/>
        <family val="2"/>
      </rPr>
      <t>Figures are restricted to Service Complaints which were ruled admissible and closed in the same reporting year.</t>
    </r>
  </si>
  <si>
    <r>
      <rPr>
        <vertAlign val="superscript"/>
        <sz val="10"/>
        <color theme="1"/>
        <rFont val="Arial"/>
        <family val="2"/>
      </rPr>
      <t>2</t>
    </r>
    <r>
      <rPr>
        <sz val="10"/>
        <color theme="1"/>
        <rFont val="Arial"/>
        <family val="2"/>
      </rPr>
      <t xml:space="preserve"> Excludes Service Complaints open for less than 24 weeks as at 31 December.</t>
    </r>
  </si>
  <si>
    <r>
      <rPr>
        <vertAlign val="superscript"/>
        <sz val="10"/>
        <color theme="1"/>
        <rFont val="Arial"/>
        <family val="2"/>
      </rPr>
      <t>3</t>
    </r>
    <r>
      <rPr>
        <sz val="10"/>
        <color theme="1"/>
        <rFont val="Arial"/>
        <family val="2"/>
      </rPr>
      <t xml:space="preserve"> The Key Performance Indicator (KPI) for Service Complaints is for each Service to close 90% of all in-year Service Complaints within 24 weeks (timeliness target). </t>
    </r>
  </si>
  <si>
    <t>All closed Service Complaints</t>
  </si>
  <si>
    <r>
      <rPr>
        <vertAlign val="superscript"/>
        <sz val="10"/>
        <rFont val="Arial"/>
        <family val="2"/>
      </rPr>
      <t>1</t>
    </r>
    <r>
      <rPr>
        <sz val="10"/>
        <rFont val="Arial"/>
        <family val="2"/>
      </rPr>
      <t xml:space="preserve"> Median.</t>
    </r>
  </si>
  <si>
    <r>
      <rPr>
        <vertAlign val="superscript"/>
        <sz val="10"/>
        <rFont val="Arial"/>
        <family val="2"/>
      </rPr>
      <t>2</t>
    </r>
    <r>
      <rPr>
        <sz val="10"/>
        <rFont val="Arial"/>
        <family val="2"/>
      </rPr>
      <t xml:space="preserve"> Time taken is measured in weeks.</t>
    </r>
  </si>
  <si>
    <r>
      <rPr>
        <vertAlign val="superscript"/>
        <sz val="9"/>
        <rFont val="Arial"/>
        <family val="2"/>
      </rPr>
      <t>3</t>
    </r>
    <r>
      <rPr>
        <sz val="9"/>
        <rFont val="Arial"/>
        <family val="2"/>
      </rPr>
      <t xml:space="preserve"> No Defence Council or Service Board decisions were appealed as this is not permitted</t>
    </r>
  </si>
  <si>
    <r>
      <t xml:space="preserve">Figures are restricted to Service Complaints which were </t>
    </r>
    <r>
      <rPr>
        <i/>
        <u/>
        <sz val="10"/>
        <color theme="1"/>
        <rFont val="Arial"/>
        <family val="2"/>
      </rPr>
      <t>received</t>
    </r>
    <r>
      <rPr>
        <i/>
        <sz val="10"/>
        <color theme="1"/>
        <rFont val="Arial"/>
        <family val="2"/>
      </rPr>
      <t xml:space="preserve"> and closed in the same reporting year.</t>
    </r>
  </si>
  <si>
    <r>
      <t xml:space="preserve">Figures are restricted to Service Complaints which were </t>
    </r>
    <r>
      <rPr>
        <u/>
        <sz val="10"/>
        <color theme="1"/>
        <rFont val="Arial"/>
        <family val="2"/>
      </rPr>
      <t>received</t>
    </r>
    <r>
      <rPr>
        <sz val="10"/>
        <color theme="1"/>
        <rFont val="Arial"/>
        <family val="2"/>
      </rPr>
      <t xml:space="preserve"> and closed in the same reporting year.</t>
    </r>
  </si>
  <si>
    <r>
      <t xml:space="preserve">Figures are restricted to Service Complaints which were </t>
    </r>
    <r>
      <rPr>
        <u/>
        <sz val="10"/>
        <color theme="1"/>
        <rFont val="Arial"/>
        <family val="2"/>
      </rPr>
      <t xml:space="preserve">received </t>
    </r>
    <r>
      <rPr>
        <sz val="10"/>
        <color theme="1"/>
        <rFont val="Arial"/>
        <family val="2"/>
      </rPr>
      <t>and closed in the same reporting year.</t>
    </r>
  </si>
  <si>
    <t>Outcome</t>
  </si>
  <si>
    <t>Complaint fully/partially upheld</t>
  </si>
  <si>
    <t>of which Complaint fully upheld</t>
  </si>
  <si>
    <t>Complaint not upheld</t>
  </si>
  <si>
    <t>Other outcome</t>
  </si>
  <si>
    <t>Remedied before the final decision</t>
  </si>
  <si>
    <t>Withdrawn</t>
  </si>
  <si>
    <t>% fully/partially upheld in favour of complainant</t>
  </si>
  <si>
    <t>of which % fully upheld</t>
  </si>
  <si>
    <t>% not upheld</t>
  </si>
  <si>
    <t>% other outcome</t>
  </si>
  <si>
    <t>% remedied before the final decision</t>
  </si>
  <si>
    <t>% withdrawn</t>
  </si>
  <si>
    <t>Complainant Response</t>
  </si>
  <si>
    <t>Appeal sought</t>
  </si>
  <si>
    <t>No appeal sought</t>
  </si>
  <si>
    <t>% Appeal sought</t>
  </si>
  <si>
    <t>% No appeal sought</t>
  </si>
  <si>
    <t>¹ Includes Service Complaints ruled admissible before 2024 and open as at midnight, 31 December 2023 (621 Service Complaints) and Service Complaints ruled admissible in 2024 (1302 Service Complaints).</t>
  </si>
  <si>
    <t>+310</t>
  </si>
  <si>
    <t>+645</t>
  </si>
  <si>
    <t>+347</t>
  </si>
  <si>
    <t>+1302</t>
  </si>
  <si>
    <t>+4%</t>
  </si>
  <si>
    <t>+10%</t>
  </si>
  <si>
    <t>-24%</t>
  </si>
  <si>
    <t>-1%</t>
  </si>
  <si>
    <t>-9%</t>
  </si>
  <si>
    <t>+5%</t>
  </si>
  <si>
    <t>-38%</t>
  </si>
  <si>
    <t>-10%</t>
  </si>
  <si>
    <t>2.13</t>
  </si>
  <si>
    <t>2.14</t>
  </si>
  <si>
    <t>2.15</t>
  </si>
  <si>
    <t>2.16</t>
  </si>
  <si>
    <t>Tables 2.1 - 2.18</t>
  </si>
  <si>
    <t>Table 2.1a: Number of Service complaints ruled admissible, by complaint category (detailed), 2024</t>
  </si>
  <si>
    <t>Table 2.1b: Number of Service complaints ruled admissible, by complaint category (detailed), 2022 - 2024</t>
  </si>
  <si>
    <t>Table 2.2c: Number of Royal Marine and Royal Navy(exc. Royal Marine) Service Complaints, by complaint category, 2024</t>
  </si>
  <si>
    <t>[s] Data has been suppressed to avoid disclosure of personal information.</t>
  </si>
  <si>
    <t>Table 2.2ca: Number of Royal Marine Service Complaints, by complaint category, 2020 - 2024</t>
  </si>
  <si>
    <t>Table 2.4a: Number of Service Complaints per 10,000 Service Personnel, by complaint category, 2020 - 2024</t>
  </si>
  <si>
    <t>Table 2.4b: Number of Royal Navy Service Complaints* per 10,000 Service Personnel, by complaint category, 2020 - 2024</t>
  </si>
  <si>
    <t>Table 2.4c: Number of Royal Marine Service Complaints per 10,000 Service Personnel, by complaint category, 2020 - 2024</t>
  </si>
  <si>
    <t>Table 2.4d: Number of Royal Navy (exc. Royal Marines) Service Complaints per 10,000 Service Personnel, by complaint category, 2020 - 2024</t>
  </si>
  <si>
    <t>Table 2.4e: Number of Army Service Complaints per 10,000 Service Personnel, by complaint category, 2020 - 2024</t>
  </si>
  <si>
    <t>Table 2.4f: Number of RAF Service Complaints per 10,000 Service Personnel, by complaint category, 2020 - 2024</t>
  </si>
  <si>
    <t>Table 2.4g: Number of Service complaints by Officers, by complaint category, 2020 - 2024</t>
  </si>
  <si>
    <t>Table 2.4h: Number of Service complaints by Other Ranks, by complaint category, 2020 - 2024</t>
  </si>
  <si>
    <t>Table 2.4i: Number of Service complaints by regular Service Personnel, by complaint category, 2020 - 2024</t>
  </si>
  <si>
    <t>Table 2.4j: Number of Service complaints by reservist Service Personnel, by complaint category, 2020 - 2024</t>
  </si>
  <si>
    <t>Table 2.4k: Number of male Service Complaints per 10,000 Service Personnel, by complaint category, 2020 - 2024</t>
  </si>
  <si>
    <t>Table 2.4l: Number of female Service Complaints per 10,000 Service Personnel, by complaint category, 2020 - 2024</t>
  </si>
  <si>
    <t>Table 2.4m: Number of Service Complaints per 10,000 Ethnic White Service Personnel, by complaint category, 2020 - 2024</t>
  </si>
  <si>
    <t>Table 2.4n: Number of Service Complaints per 10,000 Ethnic Minority Service Personnel, by complaint category, 2020 - 2024</t>
  </si>
  <si>
    <t>Source: Tri-Service Joint Personnel Administrative System; UK Armed Forces Biannual Diversity Statistics 1 April 2024</t>
  </si>
  <si>
    <t>Number of Service Complaints ruled admissible in 2024</t>
  </si>
  <si>
    <t>-  where the number of Service Complaints in 2024 is less than 10, the % annual change is not caluctaed due to robustness issues</t>
  </si>
  <si>
    <t>Table 2.2a: Number of Service Complaints, by complaint category, 2020 - 2024</t>
  </si>
  <si>
    <t>Table 2.2b: Number of Royal Navy Service Complaints*, by complaint category, 2020 - 2024</t>
  </si>
  <si>
    <t>Table 2.2cb: Number of Royal Navy (exc. Royal Marines) Service Complaints*, by complaint category, 2020 - 2024</t>
  </si>
  <si>
    <t>Table 2.2d: Number of Army Service Complaints, by complaint category, 2020 - 2024</t>
  </si>
  <si>
    <t>Table 2.2e: Number of RAF Service Complaints, by complaint category, 2020 - 2024</t>
  </si>
  <si>
    <t>Table 2.2f: Number of male Service Complaints, by complaint category, 2020 - 2024</t>
  </si>
  <si>
    <t>Table 2.2g: Number of female Service Complaints, by complaint category, 2020 - 2024</t>
  </si>
  <si>
    <t>Table 2.2j: Number of Service Complaints by regular Service Personnel, by complaint category, 2020 - 2024</t>
  </si>
  <si>
    <t>Table 2.2k: Number of Service Complaints by reservist Service Personnel, by complaint category, 2020 - 2024</t>
  </si>
  <si>
    <t>Table 2.2l: Number of Service Complaints by Officers, by complaint category, 2020 - 2024</t>
  </si>
  <si>
    <t>Table 2.2m: Number of Service Complaints by Other Ranks, by complaint category, 2020 - 2024</t>
  </si>
  <si>
    <t>Table 2.3: Number of Service Complaints per 10,000 Service Personnel, by complaint category and various categories, 2024</t>
  </si>
  <si>
    <t>Table 2.5: Number of complaints worked on by the Secretariat in 2024</t>
  </si>
  <si>
    <t>Table 2.6a: Annual change in number of open Service Complaints by Service, 2024</t>
  </si>
  <si>
    <t>Open Service Complaints as at 31 December 2023¹</t>
  </si>
  <si>
    <t>plus Service Complaints ruled admissible in 2024</t>
  </si>
  <si>
    <t>less Service Complaints closed in 2024²,³</t>
  </si>
  <si>
    <t>Open Service Complaints as at 31 December 2024¹</t>
  </si>
  <si>
    <t>Service Complaints processed in 2024</t>
  </si>
  <si>
    <t>+16</t>
  </si>
  <si>
    <t>-46</t>
  </si>
  <si>
    <t>+47</t>
  </si>
  <si>
    <t>+17</t>
  </si>
  <si>
    <t>Table 2.6b: Annual change in number of open Service Complaints by complaint category, 2024</t>
  </si>
  <si>
    <t>+20</t>
  </si>
  <si>
    <t>+6</t>
  </si>
  <si>
    <t>+8</t>
  </si>
  <si>
    <t>-17</t>
  </si>
  <si>
    <t>Table 2.7a: Number of open Service Complaints as at 31 December, by red flag status¹ and Service, 2024</t>
  </si>
  <si>
    <t>Open Service Complaints as at 31 December 2024</t>
  </si>
  <si>
    <t>Table 2.7b: Number of open Service Complaints as at 31 December, by timeliness status and category, 2024</t>
  </si>
  <si>
    <t>Table 2.7c: Number of open Service Complaints as at 31 December, by timeliness status and appeals status, 2024</t>
  </si>
  <si>
    <t>Table 2.7d: Number of open Service Complaints as at 31 December, by timeliness status and year received, 2024</t>
  </si>
  <si>
    <t>2020 and prior years</t>
  </si>
  <si>
    <t>Table 2.8a: Number of admissibility decisions made, by complaint category and admissibility decision, 2024</t>
  </si>
  <si>
    <t>Table 2.8b: Number of Royal Navy* admissibility decisions made, by complaint category and admissibility decision, 2024</t>
  </si>
  <si>
    <t>Table 2.8c: Number of Army admissibility decisions made, by complaint category and admissibility decision, 2024</t>
  </si>
  <si>
    <t>Table 2.8d: Number of RAF admissibility decisions made, by complaint category and admissibility decision, 2024</t>
  </si>
  <si>
    <t>Table 2.9: Number of Service Complaints ruled admissible, by Service and submission method, 2024</t>
  </si>
  <si>
    <t>Table 2.10: Number of Service Complaints ruled admissible, by Service and complainant Assisting Officer¹ status, 2024</t>
  </si>
  <si>
    <t/>
  </si>
  <si>
    <r>
      <t>Not yet offered</t>
    </r>
    <r>
      <rPr>
        <vertAlign val="superscript"/>
        <sz val="11"/>
        <color theme="1"/>
        <rFont val="Arial"/>
        <family val="2"/>
      </rPr>
      <t>3</t>
    </r>
    <r>
      <rPr>
        <sz val="11"/>
        <color theme="1"/>
        <rFont val="Arial"/>
        <family val="2"/>
      </rPr>
      <t>/ 
Offered - awaiting response/
Information not recorded</t>
    </r>
  </si>
  <si>
    <r>
      <rPr>
        <vertAlign val="superscript"/>
        <sz val="10"/>
        <color theme="1"/>
        <rFont val="Arial"/>
        <family val="2"/>
      </rPr>
      <t>2</t>
    </r>
    <r>
      <rPr>
        <sz val="10"/>
        <color theme="1"/>
        <rFont val="Arial"/>
        <family val="2"/>
      </rPr>
      <t xml:space="preserve"> % profile of Assisting Officer Status has been calculated excluding cases where (i) the offer was not yet made (four or fewer cases), (ii) the complainant had yet to respond and (iii) the extract from the system did not record their response </t>
    </r>
  </si>
  <si>
    <t>Table 2.11a: Year closed timeliness rate¹ of Service Complaints (Key Performance Indicator²), by complaint status and Service, 2024</t>
  </si>
  <si>
    <t>¹ The year-closed timeliness rate is calculated as the number of Service Complaints closed in 2024 within 24 weeks as a percentage of Service Complaints closed in 2024 (and for which it is definitively known whether the Service Complaint will be closed within 24 weeks).</t>
  </si>
  <si>
    <t>Table 2.11b: Year closed timeliness rate¹ of Service Complaints, by complaint status and complaint category², 2024</t>
  </si>
  <si>
    <t>¹ The year-closed timeliness rate is calculated as the number of Service Complaints closed in Navy within 24 weeks as a percentage of Service Complaints closed in Navy (and for which it is definitively known whether the Service Complaint will be closed within 24 weeks).</t>
  </si>
  <si>
    <t>Table 2.11c: Year closed timeliness rate¹ of Service Complaints, by complaint status and appeal status², 2024</t>
  </si>
  <si>
    <t>¹ The year-closed timeliness rate is calculated as the number of Service Complaints closed in  within 24 weeks as a percentage of Service Complaints closed in  (and for which it is definitively known whether the Service Complaint will be closed within 24 weeks).</t>
  </si>
  <si>
    <t>Table 2.12a: In-year timeliness rate¹ of Service Complaints (Key Performance Indicator²), by complaint status and Service, 2024</t>
  </si>
  <si>
    <t>¹ The in-year timeliness rate is calculated as the number of Service Complaints received in 2024 and closed within 24 weeks as a percentage of Service Complaints received in 2024 (and for which it is definitively known whether the Service Complaint will be closed within 24 weeks).</t>
  </si>
  <si>
    <t>³ Excludes Service Complaints open for less than 24 weeks as at 31 December 2024.</t>
  </si>
  <si>
    <t>Table 2.12b: In-year timeliness rate¹ of Service Complaints, by complaint status and complaint category², 2024</t>
  </si>
  <si>
    <t>¹ The in-year timeliness rate is calculated as the number of Service Complaints received in Army and closed within 24 weeks as a percentage of Service Complaints received in Army (and for which it is definitively known whether the Service Complaint will be closed within 24 weeks).</t>
  </si>
  <si>
    <t>Table 2.12c: In-year timeliness rate¹ of Service Complaints, by complaint status and appeal status², 2024</t>
  </si>
  <si>
    <t>¹ The in-year timeliness rate is calculated as the number of Service Complaints received in TRI and closed within 24 weeks as a percentage of Service Complaints received in TRI (and for which it is definitively known whether the Service Complaint will be closed within 24 weeks).</t>
  </si>
  <si>
    <t>Table 2.13: Year closed timeliness rate¹ of Service Complaints (Key Performance Indicator²), by Service and year, 2020-2024</t>
  </si>
  <si>
    <t>- Data not collected prior to 2023</t>
  </si>
  <si>
    <t>Table 2.14: In-year timeliness rate¹ ² of Service Complaints (Key Performance Indicator³), by Service and year, 2020-2024</t>
  </si>
  <si>
    <t>Table 2.15a: Average¹ time taken² to close a Service Complaint, by Service and complaint category, 2024</t>
  </si>
  <si>
    <t>Table 2.15b: Average¹ time taken² to close a Service Complaint where the Defence Council³/Service Board³/Decision body decision was not appealed, by Service and complaint category, 2024</t>
  </si>
  <si>
    <t>Table 2.15c: Average¹ time taken² to close a Service Complaint where the Decision body decision was appealed, by Service and complaint category, 2024</t>
  </si>
  <si>
    <t>Table 2.16a: Timeliness rate to get an admissibility ruling on a Service Complaint application (target = 10 working days), by Service and complaint category, 2024</t>
  </si>
  <si>
    <t>Table 2.16b: Average¹ time taken² to get an admissibility ruling on a Service Complaint application, by Service and complaint category, 2024</t>
  </si>
  <si>
    <t>1 Owing to rounding, the sum of %outcomes may not equal 100%</t>
  </si>
  <si>
    <t>1 Owing to rounding, the sum of % outcomes may not equal 100%</t>
  </si>
  <si>
    <t>2 Owing to rounding, the sum of % remedied before final decision, % withdrawn and % appeal not heard may not equal % other outcomes</t>
  </si>
  <si>
    <t>Table 2.17b: Number of closed Service Complaints, by outcome and Service, 2024</t>
  </si>
  <si>
    <t>Table 2.17c: Number of Royal Navy* closed Service Complaints, by outcome and complaint category, 2024</t>
  </si>
  <si>
    <t>Table 2.17d: Number of Army closed Service Complaints, by outcome and complaint category, 2024</t>
  </si>
  <si>
    <t>Table 2.17e: Number of RAF closed Service Complaints, by outcome and complaint category, 2024</t>
  </si>
  <si>
    <t>Table 2.17a: Number of closed Service Complaints, by outcome and complaint category, 2024</t>
  </si>
  <si>
    <t>Table 2.18a: Number of Service Complaints receiving decision body decisions, by complainant response and complaint category, 2024</t>
  </si>
  <si>
    <t>Table 2.18b: Number of Royal Navy* Service Complaints receiving decision body decisions, by complainant response and complaint category, 2024</t>
  </si>
  <si>
    <t>Table 2.18c: Number of Army Service Complaints receiving decision body decisions, by complainant response and complaint category, 2024</t>
  </si>
  <si>
    <t>Table 2.18d: Number of RAF Service Complaints receiving decision body decisions, by complainant response and complaint category, 2024</t>
  </si>
  <si>
    <t>Table 2.2i: Number of Service Complaints raised by ethnic minority Service personnel, by complaint category, 2020 - 2024</t>
  </si>
  <si>
    <t>Table 2.2h: Number of Service Complaints raised by ethnic white Service personnel, by complaint category, 2020 - 2024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</si>
</sst>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33" x14ac:knownFonts="1">
    <font>
      <sz val="11"/>
      <color theme="1"/>
      <name val="Aptos Narrow"/>
      <family val="2"/>
      <scheme val="minor"/>
    </font>
    <font>
      <sz val="11"/>
      <color theme="1"/>
      <name val="Aptos Narrow"/>
      <family val="2"/>
      <scheme val="minor"/>
    </font>
    <font>
      <b/>
      <sz val="24"/>
      <color theme="1"/>
      <name val="Arial"/>
      <family val="2"/>
    </font>
    <font>
      <sz val="11"/>
      <color theme="1"/>
      <name val="Arial"/>
      <family val="2"/>
    </font>
    <font>
      <sz val="16"/>
      <color theme="1"/>
      <name val="Arial"/>
      <family val="2"/>
    </font>
    <font>
      <b/>
      <sz val="11"/>
      <color theme="1"/>
      <name val="Arial"/>
      <family val="2"/>
    </font>
    <font>
      <u/>
      <sz val="11"/>
      <color theme="10"/>
      <name val="Aptos Narrow"/>
      <family val="2"/>
      <scheme val="minor"/>
    </font>
    <font>
      <u/>
      <sz val="11"/>
      <color theme="10"/>
      <name val="Arial"/>
      <family val="2"/>
    </font>
    <font>
      <sz val="9"/>
      <name val="Arial"/>
      <family val="2"/>
    </font>
    <font>
      <sz val="11"/>
      <name val="Arial"/>
      <family val="2"/>
    </font>
    <font>
      <b/>
      <sz val="11"/>
      <name val="Arial"/>
      <family val="2"/>
    </font>
    <font>
      <vertAlign val="superscript"/>
      <sz val="11"/>
      <name val="Arial"/>
      <family val="2"/>
    </font>
    <font>
      <i/>
      <sz val="11"/>
      <name val="Arial"/>
      <family val="2"/>
    </font>
    <font>
      <i/>
      <sz val="11"/>
      <color theme="0" tint="-0.34998626667073579"/>
      <name val="Arial"/>
      <family val="2"/>
    </font>
    <font>
      <i/>
      <vertAlign val="superscript"/>
      <sz val="11"/>
      <color theme="0" tint="-0.34998626667073579"/>
      <name val="Arial"/>
      <family val="2"/>
    </font>
    <font>
      <i/>
      <vertAlign val="superscript"/>
      <sz val="11"/>
      <name val="Arial"/>
      <family val="2"/>
    </font>
    <font>
      <sz val="10"/>
      <name val="Arial"/>
      <family val="2"/>
    </font>
    <font>
      <vertAlign val="superscript"/>
      <sz val="10"/>
      <name val="Arial"/>
      <family val="2"/>
    </font>
    <font>
      <sz val="11"/>
      <color rgb="FF0070C0"/>
      <name val="Arial"/>
      <family val="2"/>
    </font>
    <font>
      <sz val="10"/>
      <color theme="1"/>
      <name val="Arial"/>
      <family val="2"/>
    </font>
    <font>
      <vertAlign val="superscript"/>
      <sz val="11"/>
      <color theme="1"/>
      <name val="Arial"/>
      <family val="2"/>
    </font>
    <font>
      <vertAlign val="superscript"/>
      <sz val="10"/>
      <color theme="1"/>
      <name val="Arial"/>
      <family val="2"/>
    </font>
    <font>
      <b/>
      <sz val="11"/>
      <color rgb="FFFF0000"/>
      <name val="Arial"/>
      <family val="2"/>
    </font>
    <font>
      <i/>
      <sz val="10"/>
      <color theme="0" tint="-0.34998626667073579"/>
      <name val="Arial"/>
      <family val="2"/>
    </font>
    <font>
      <i/>
      <sz val="11"/>
      <color theme="1"/>
      <name val="Arial"/>
      <family val="2"/>
    </font>
    <font>
      <b/>
      <i/>
      <sz val="11"/>
      <color theme="1"/>
      <name val="Arial"/>
      <family val="2"/>
    </font>
    <font>
      <sz val="11"/>
      <color rgb="FFFF0000"/>
      <name val="Arial"/>
      <family val="2"/>
    </font>
    <font>
      <u/>
      <sz val="10"/>
      <color theme="1"/>
      <name val="Arial"/>
      <family val="2"/>
    </font>
    <font>
      <i/>
      <sz val="10"/>
      <color theme="1"/>
      <name val="Arial"/>
      <family val="2"/>
    </font>
    <font>
      <i/>
      <u/>
      <sz val="10"/>
      <color theme="1"/>
      <name val="Arial"/>
      <family val="2"/>
    </font>
    <font>
      <vertAlign val="superscript"/>
      <sz val="9"/>
      <name val="Arial"/>
      <family val="2"/>
    </font>
    <font>
      <b/>
      <vertAlign val="superscript"/>
      <sz val="11"/>
      <color theme="1"/>
      <name val="Arial"/>
      <family val="2"/>
    </font>
    <font>
      <sz val="8"/>
      <name val="Aptos Narrow"/>
      <family val="2"/>
      <scheme val="minor"/>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58">
    <border>
      <left/>
      <right/>
      <top/>
      <bottom/>
      <diagonal/>
    </border>
    <border>
      <left/>
      <right/>
      <top/>
      <bottom style="thin">
        <color indexed="64"/>
      </bottom>
      <diagonal/>
    </border>
    <border>
      <left/>
      <right/>
      <top style="thin">
        <color indexed="64"/>
      </top>
      <bottom style="thin">
        <color indexed="64"/>
      </bottom>
      <diagonal/>
    </border>
    <border>
      <left style="dotted">
        <color indexed="64"/>
      </left>
      <right/>
      <top style="thin">
        <color indexed="64"/>
      </top>
      <bottom style="thin">
        <color indexed="64"/>
      </bottom>
      <diagonal/>
    </border>
    <border>
      <left style="dotted">
        <color indexed="64"/>
      </left>
      <right/>
      <top/>
      <bottom/>
      <diagonal/>
    </border>
    <border>
      <left/>
      <right/>
      <top style="thin">
        <color indexed="64"/>
      </top>
      <bottom/>
      <diagonal/>
    </border>
    <border>
      <left style="dotted">
        <color indexed="64"/>
      </left>
      <right/>
      <top/>
      <bottom style="thin">
        <color indexed="64"/>
      </bottom>
      <diagonal/>
    </border>
    <border>
      <left/>
      <right/>
      <top style="thin">
        <color indexed="64"/>
      </top>
      <bottom style="double">
        <color indexed="64"/>
      </bottom>
      <diagonal/>
    </border>
    <border>
      <left style="dotted">
        <color indexed="64"/>
      </left>
      <right/>
      <top style="thin">
        <color indexed="64"/>
      </top>
      <bottom style="double">
        <color indexed="64"/>
      </bottom>
      <diagonal/>
    </border>
    <border>
      <left/>
      <right style="thin">
        <color theme="0" tint="-0.14999847407452621"/>
      </right>
      <top style="thin">
        <color indexed="64"/>
      </top>
      <bottom style="thin">
        <color theme="0" tint="-0.14999847407452621"/>
      </bottom>
      <diagonal/>
    </border>
    <border>
      <left/>
      <right style="thin">
        <color theme="0" tint="-0.249977111117893"/>
      </right>
      <top style="thin">
        <color indexed="64"/>
      </top>
      <bottom style="thin">
        <color theme="0" tint="-0.14999847407452621"/>
      </bottom>
      <diagonal/>
    </border>
    <border>
      <left/>
      <right style="dotted">
        <color indexed="64"/>
      </right>
      <top style="thin">
        <color indexed="64"/>
      </top>
      <bottom style="thin">
        <color theme="0" tint="-0.249977111117893"/>
      </bottom>
      <diagonal/>
    </border>
    <border>
      <left/>
      <right style="thin">
        <color theme="0" tint="-0.14999847407452621"/>
      </right>
      <top/>
      <bottom style="thin">
        <color indexed="64"/>
      </bottom>
      <diagonal/>
    </border>
    <border>
      <left/>
      <right style="thin">
        <color theme="0" tint="-0.249977111117893"/>
      </right>
      <top/>
      <bottom style="thin">
        <color indexed="64"/>
      </bottom>
      <diagonal/>
    </border>
    <border>
      <left/>
      <right/>
      <top/>
      <bottom style="thin">
        <color theme="0" tint="-0.14999847407452621"/>
      </bottom>
      <diagonal/>
    </border>
    <border>
      <left/>
      <right style="dotted">
        <color indexed="64"/>
      </right>
      <top/>
      <bottom style="thin">
        <color theme="0" tint="-0.14999847407452621"/>
      </bottom>
      <diagonal/>
    </border>
    <border>
      <left/>
      <right style="thin">
        <color theme="0" tint="-0.14999847407452621"/>
      </right>
      <top/>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theme="0" tint="-0.14999847407452621"/>
      </left>
      <right/>
      <top style="thin">
        <color theme="0" tint="-0.14999847407452621"/>
      </top>
      <bottom style="thin">
        <color theme="0" tint="-0.14999847407452621"/>
      </bottom>
      <diagonal/>
    </border>
    <border>
      <left style="thin">
        <color theme="0" tint="-0.14999847407452621"/>
      </left>
      <right style="thin">
        <color theme="0" tint="-0.14999847407452621"/>
      </right>
      <top/>
      <bottom style="thin">
        <color theme="0" tint="-0.14999847407452621"/>
      </bottom>
      <diagonal/>
    </border>
    <border>
      <left/>
      <right style="thin">
        <color theme="0" tint="-0.14999847407452621"/>
      </right>
      <top style="thin">
        <color theme="0" tint="-0.14999847407452621"/>
      </top>
      <bottom style="thin">
        <color theme="0" tint="-0.14999847407452621"/>
      </bottom>
      <diagonal/>
    </border>
    <border>
      <left/>
      <right style="dotted">
        <color indexed="64"/>
      </right>
      <top style="thin">
        <color theme="0" tint="-0.14999847407452621"/>
      </top>
      <bottom style="thin">
        <color theme="0" tint="-0.14999847407452621"/>
      </bottom>
      <diagonal/>
    </border>
    <border>
      <left/>
      <right style="thin">
        <color theme="0" tint="-0.14999847407452621"/>
      </right>
      <top style="thin">
        <color indexed="64"/>
      </top>
      <bottom style="double">
        <color indexed="64"/>
      </bottom>
      <diagonal/>
    </border>
    <border>
      <left style="dotted">
        <color indexed="64"/>
      </left>
      <right/>
      <top style="thin">
        <color indexed="64"/>
      </top>
      <bottom/>
      <diagonal/>
    </border>
    <border>
      <left style="dashed">
        <color indexed="64"/>
      </left>
      <right/>
      <top style="thin">
        <color indexed="64"/>
      </top>
      <bottom/>
      <diagonal/>
    </border>
    <border>
      <left style="dashed">
        <color indexed="64"/>
      </left>
      <right/>
      <top/>
      <bottom/>
      <diagonal/>
    </border>
    <border>
      <left style="dashed">
        <color indexed="64"/>
      </left>
      <right/>
      <top/>
      <bottom style="thin">
        <color indexed="64"/>
      </bottom>
      <diagonal/>
    </border>
    <border>
      <left/>
      <right style="thin">
        <color theme="0" tint="-0.14999847407452621"/>
      </right>
      <top style="thin">
        <color theme="0" tint="-0.14999847407452621"/>
      </top>
      <bottom style="thin">
        <color indexed="64"/>
      </bottom>
      <diagonal/>
    </border>
    <border>
      <left style="dotted">
        <color indexed="64"/>
      </left>
      <right style="thin">
        <color theme="0" tint="-0.14999847407452621"/>
      </right>
      <top/>
      <bottom/>
      <diagonal/>
    </border>
    <border>
      <left style="hair">
        <color indexed="64"/>
      </left>
      <right/>
      <top style="thin">
        <color indexed="64"/>
      </top>
      <bottom style="thin">
        <color indexed="64"/>
      </bottom>
      <diagonal/>
    </border>
    <border>
      <left style="hair">
        <color indexed="64"/>
      </left>
      <right/>
      <top/>
      <bottom/>
      <diagonal/>
    </border>
    <border>
      <left style="hair">
        <color indexed="64"/>
      </left>
      <right/>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dotted">
        <color indexed="64"/>
      </right>
      <top/>
      <bottom/>
      <diagonal/>
    </border>
    <border>
      <left style="dotted">
        <color indexed="64"/>
      </left>
      <right style="dotted">
        <color indexed="64"/>
      </right>
      <top/>
      <bottom style="thin">
        <color indexed="64"/>
      </bottom>
      <diagonal/>
    </border>
    <border>
      <left/>
      <right style="dotted">
        <color indexed="64"/>
      </right>
      <top style="thin">
        <color indexed="64"/>
      </top>
      <bottom style="thin">
        <color indexed="64"/>
      </bottom>
      <diagonal/>
    </border>
    <border>
      <left style="hair">
        <color indexed="64"/>
      </left>
      <right/>
      <top style="thin">
        <color indexed="64"/>
      </top>
      <bottom style="double">
        <color indexed="64"/>
      </bottom>
      <diagonal/>
    </border>
    <border>
      <left/>
      <right/>
      <top style="double">
        <color indexed="64"/>
      </top>
      <bottom/>
      <diagonal/>
    </border>
    <border>
      <left/>
      <right style="hair">
        <color indexed="64"/>
      </right>
      <top style="thin">
        <color indexed="64"/>
      </top>
      <bottom style="thin">
        <color indexed="64"/>
      </bottom>
      <diagonal/>
    </border>
    <border>
      <left style="hair">
        <color indexed="64"/>
      </left>
      <right style="dotted">
        <color indexed="64"/>
      </right>
      <top style="thin">
        <color indexed="64"/>
      </top>
      <bottom/>
      <diagonal/>
    </border>
    <border>
      <left style="hair">
        <color indexed="64"/>
      </left>
      <right style="dotted">
        <color indexed="64"/>
      </right>
      <top/>
      <bottom style="thin">
        <color indexed="64"/>
      </bottom>
      <diagonal/>
    </border>
    <border>
      <left style="hair">
        <color indexed="64"/>
      </left>
      <right style="dotted">
        <color indexed="64"/>
      </right>
      <top/>
      <bottom/>
      <diagonal/>
    </border>
    <border>
      <left/>
      <right style="dotted">
        <color indexed="64"/>
      </right>
      <top/>
      <bottom/>
      <diagonal/>
    </border>
    <border>
      <left style="hair">
        <color indexed="64"/>
      </left>
      <right/>
      <top style="thin">
        <color indexed="64"/>
      </top>
      <bottom/>
      <diagonal/>
    </border>
    <border>
      <left/>
      <right style="dotted">
        <color indexed="64"/>
      </right>
      <top/>
      <bottom style="hair">
        <color indexed="64"/>
      </bottom>
      <diagonal/>
    </border>
    <border>
      <left/>
      <right/>
      <top/>
      <bottom style="hair">
        <color indexed="64"/>
      </bottom>
      <diagonal/>
    </border>
    <border>
      <left style="hair">
        <color indexed="64"/>
      </left>
      <right/>
      <top/>
      <bottom style="hair">
        <color indexed="64"/>
      </bottom>
      <diagonal/>
    </border>
    <border>
      <left/>
      <right/>
      <top style="hair">
        <color indexed="64"/>
      </top>
      <bottom style="thin">
        <color indexed="64"/>
      </bottom>
      <diagonal/>
    </border>
    <border>
      <left style="hair">
        <color indexed="64"/>
      </left>
      <right style="dotted">
        <color indexed="64"/>
      </right>
      <top style="hair">
        <color indexed="64"/>
      </top>
      <bottom style="thin">
        <color indexed="64"/>
      </bottom>
      <diagonal/>
    </border>
    <border>
      <left style="dotted">
        <color indexed="64"/>
      </left>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dotted">
        <color indexed="64"/>
      </right>
      <top style="thin">
        <color indexed="64"/>
      </top>
      <bottom style="thin">
        <color indexed="64"/>
      </bottom>
      <diagonal/>
    </border>
    <border>
      <left/>
      <right style="dotted">
        <color indexed="64"/>
      </right>
      <top/>
      <bottom style="thin">
        <color indexed="64"/>
      </bottom>
      <diagonal/>
    </border>
    <border>
      <left/>
      <right/>
      <top style="thin">
        <color indexed="64"/>
      </top>
      <bottom style="thin">
        <color theme="0" tint="-0.14999847407452621"/>
      </bottom>
      <diagonal/>
    </border>
    <border>
      <left/>
      <right/>
      <top style="thin">
        <color theme="0" tint="-0.14999847407452621"/>
      </top>
      <bottom/>
      <diagonal/>
    </border>
    <border>
      <left/>
      <right/>
      <top/>
      <bottom style="thin">
        <color theme="1"/>
      </bottom>
      <diagonal/>
    </border>
    <border>
      <left style="hair">
        <color indexed="64"/>
      </left>
      <right/>
      <top/>
      <bottom style="thin">
        <color theme="1"/>
      </bottom>
      <diagonal/>
    </border>
    <border>
      <left/>
      <right/>
      <top/>
      <bottom style="double">
        <color indexed="64"/>
      </bottom>
      <diagonal/>
    </border>
  </borders>
  <cellStyleXfs count="3">
    <xf numFmtId="0" fontId="0" fillId="0" borderId="0"/>
    <xf numFmtId="9" fontId="1" fillId="0" borderId="0" applyFont="0" applyFill="0" applyBorder="0" applyAlignment="0" applyProtection="0"/>
    <xf numFmtId="0" fontId="6" fillId="0" borderId="0" applyNumberFormat="0" applyFill="0" applyBorder="0" applyAlignment="0" applyProtection="0"/>
  </cellStyleXfs>
  <cellXfs count="413">
    <xf numFmtId="0" fontId="0" fillId="0" borderId="0" xfId="0"/>
    <xf numFmtId="0" fontId="2" fillId="2" borderId="0" xfId="0" applyFont="1" applyFill="1"/>
    <xf numFmtId="0" fontId="3" fillId="2" borderId="0" xfId="0" applyFont="1" applyFill="1"/>
    <xf numFmtId="0" fontId="4" fillId="2" borderId="0" xfId="0" applyFont="1" applyFill="1" applyAlignment="1">
      <alignment wrapText="1"/>
    </xf>
    <xf numFmtId="0" fontId="4" fillId="2" borderId="0" xfId="0" applyFont="1" applyFill="1"/>
    <xf numFmtId="0" fontId="5" fillId="2" borderId="0" xfId="0" applyFont="1" applyFill="1"/>
    <xf numFmtId="0" fontId="7" fillId="2" borderId="0" xfId="2" applyFont="1" applyFill="1"/>
    <xf numFmtId="0" fontId="5" fillId="0" borderId="1" xfId="0" applyFont="1" applyBorder="1" applyAlignment="1">
      <alignment horizontal="left"/>
    </xf>
    <xf numFmtId="0" fontId="5" fillId="0" borderId="1" xfId="0" applyFont="1" applyBorder="1"/>
    <xf numFmtId="0" fontId="3" fillId="0" borderId="0" xfId="0" applyFont="1"/>
    <xf numFmtId="0" fontId="5" fillId="0" borderId="0" xfId="0" applyFont="1" applyAlignment="1">
      <alignment horizontal="left"/>
    </xf>
    <xf numFmtId="0" fontId="7" fillId="0" borderId="0" xfId="2" applyFont="1" applyAlignment="1">
      <alignment horizontal="left"/>
    </xf>
    <xf numFmtId="0" fontId="7" fillId="0" borderId="0" xfId="2" applyFont="1" applyFill="1" applyAlignment="1">
      <alignment horizontal="left"/>
    </xf>
    <xf numFmtId="0" fontId="7" fillId="0" borderId="0" xfId="2" quotePrefix="1" applyFont="1" applyAlignment="1">
      <alignment horizontal="left"/>
    </xf>
    <xf numFmtId="0" fontId="5" fillId="0" borderId="0" xfId="0" quotePrefix="1" applyFont="1" applyAlignment="1">
      <alignment horizontal="left"/>
    </xf>
    <xf numFmtId="0" fontId="7" fillId="0" borderId="0" xfId="2" quotePrefix="1" applyFont="1" applyFill="1" applyAlignment="1">
      <alignment horizontal="left"/>
    </xf>
    <xf numFmtId="0" fontId="3" fillId="0" borderId="0" xfId="0" applyFont="1" applyAlignment="1">
      <alignment horizontal="left"/>
    </xf>
    <xf numFmtId="0" fontId="9" fillId="0" borderId="0" xfId="0" applyFont="1"/>
    <xf numFmtId="0" fontId="9" fillId="0" borderId="1" xfId="0" applyFont="1" applyBorder="1"/>
    <xf numFmtId="0" fontId="9" fillId="0" borderId="1" xfId="0" applyFont="1" applyBorder="1" applyAlignment="1">
      <alignment horizontal="right"/>
    </xf>
    <xf numFmtId="0" fontId="9" fillId="0" borderId="2" xfId="0" applyFont="1" applyBorder="1" applyAlignment="1">
      <alignment vertical="center" wrapText="1"/>
    </xf>
    <xf numFmtId="0" fontId="9" fillId="0" borderId="2" xfId="0" applyFont="1" applyBorder="1" applyAlignment="1">
      <alignment horizontal="right" vertical="center" wrapText="1"/>
    </xf>
    <xf numFmtId="0" fontId="9" fillId="0" borderId="3" xfId="0" applyFont="1" applyBorder="1" applyAlignment="1">
      <alignment horizontal="right" vertical="center" wrapText="1"/>
    </xf>
    <xf numFmtId="0" fontId="9" fillId="0" borderId="0" xfId="0" applyFont="1" applyAlignment="1">
      <alignment vertical="center"/>
    </xf>
    <xf numFmtId="0" fontId="9" fillId="0" borderId="0" xfId="0" applyFont="1" applyAlignment="1">
      <alignment vertical="center" wrapText="1"/>
    </xf>
    <xf numFmtId="0" fontId="9" fillId="0" borderId="0" xfId="0" applyFont="1" applyAlignment="1">
      <alignment horizontal="right" vertical="center" wrapText="1"/>
    </xf>
    <xf numFmtId="0" fontId="9" fillId="0" borderId="4" xfId="0" applyFont="1" applyBorder="1" applyAlignment="1">
      <alignment horizontal="right" vertical="center" wrapText="1"/>
    </xf>
    <xf numFmtId="0" fontId="10" fillId="0" borderId="0" xfId="0" applyFont="1" applyAlignment="1">
      <alignment vertical="center"/>
    </xf>
    <xf numFmtId="3" fontId="10" fillId="0" borderId="0" xfId="0" applyNumberFormat="1" applyFont="1" applyAlignment="1">
      <alignment horizontal="right" vertical="center"/>
    </xf>
    <xf numFmtId="9" fontId="10" fillId="0" borderId="4" xfId="1" applyFont="1" applyBorder="1" applyAlignment="1">
      <alignment vertical="center"/>
    </xf>
    <xf numFmtId="164" fontId="11" fillId="0" borderId="0" xfId="0" applyNumberFormat="1" applyFont="1" applyAlignment="1">
      <alignment horizontal="left"/>
    </xf>
    <xf numFmtId="9" fontId="10" fillId="0" borderId="4" xfId="1" applyFont="1" applyBorder="1" applyAlignment="1">
      <alignment horizontal="right" vertical="center"/>
    </xf>
    <xf numFmtId="3" fontId="9" fillId="0" borderId="0" xfId="0" applyNumberFormat="1" applyFont="1" applyAlignment="1">
      <alignment horizontal="right" vertical="center"/>
    </xf>
    <xf numFmtId="9" fontId="9" fillId="0" borderId="4" xfId="1" applyFont="1" applyBorder="1" applyAlignment="1">
      <alignment vertical="center"/>
    </xf>
    <xf numFmtId="9" fontId="9" fillId="0" borderId="4" xfId="1" applyFont="1" applyBorder="1" applyAlignment="1">
      <alignment horizontal="right" vertical="center"/>
    </xf>
    <xf numFmtId="0" fontId="12" fillId="0" borderId="0" xfId="0" applyFont="1" applyAlignment="1">
      <alignment horizontal="left" vertical="center" indent="2"/>
    </xf>
    <xf numFmtId="3" fontId="12" fillId="0" borderId="0" xfId="0" applyNumberFormat="1" applyFont="1" applyAlignment="1">
      <alignment horizontal="right" vertical="center"/>
    </xf>
    <xf numFmtId="9" fontId="12" fillId="0" borderId="4" xfId="1" applyFont="1" applyBorder="1" applyAlignment="1">
      <alignment vertical="center"/>
    </xf>
    <xf numFmtId="9" fontId="12" fillId="0" borderId="4" xfId="1" applyFont="1" applyBorder="1" applyAlignment="1">
      <alignment horizontal="right" vertical="center"/>
    </xf>
    <xf numFmtId="3" fontId="10" fillId="0" borderId="0" xfId="0" applyNumberFormat="1" applyFont="1" applyAlignment="1">
      <alignment horizontal="right"/>
    </xf>
    <xf numFmtId="0" fontId="9" fillId="0" borderId="0" xfId="0" applyFont="1" applyAlignment="1">
      <alignment horizontal="right"/>
    </xf>
    <xf numFmtId="0" fontId="13" fillId="0" borderId="0" xfId="0" applyFont="1" applyAlignment="1">
      <alignment horizontal="left" vertical="center" indent="4"/>
    </xf>
    <xf numFmtId="3" fontId="13" fillId="0" borderId="0" xfId="0" applyNumberFormat="1" applyFont="1" applyAlignment="1">
      <alignment horizontal="right" vertical="center"/>
    </xf>
    <xf numFmtId="9" fontId="13" fillId="0" borderId="4" xfId="1" applyFont="1" applyFill="1" applyBorder="1" applyAlignment="1">
      <alignment vertical="center"/>
    </xf>
    <xf numFmtId="9" fontId="13" fillId="0" borderId="4" xfId="1" applyFont="1" applyFill="1" applyBorder="1" applyAlignment="1">
      <alignment horizontal="right" vertical="center"/>
    </xf>
    <xf numFmtId="3" fontId="12" fillId="0" borderId="0" xfId="0" applyNumberFormat="1" applyFont="1" applyAlignment="1">
      <alignment horizontal="right"/>
    </xf>
    <xf numFmtId="3" fontId="9" fillId="0" borderId="0" xfId="0" applyNumberFormat="1" applyFont="1" applyAlignment="1">
      <alignment horizontal="right"/>
    </xf>
    <xf numFmtId="0" fontId="12" fillId="0" borderId="0" xfId="0" applyFont="1" applyAlignment="1">
      <alignment horizontal="left" vertical="center" wrapText="1" indent="2"/>
    </xf>
    <xf numFmtId="0" fontId="12" fillId="0" borderId="1" xfId="0" applyFont="1" applyBorder="1" applyAlignment="1">
      <alignment horizontal="left" vertical="center" indent="2"/>
    </xf>
    <xf numFmtId="0" fontId="10" fillId="0" borderId="1" xfId="0" applyFont="1" applyBorder="1" applyAlignment="1">
      <alignment horizontal="left" vertical="center" wrapText="1"/>
    </xf>
    <xf numFmtId="3" fontId="10" fillId="0" borderId="2" xfId="0" applyNumberFormat="1" applyFont="1" applyBorder="1" applyAlignment="1">
      <alignment horizontal="right"/>
    </xf>
    <xf numFmtId="9" fontId="10" fillId="0" borderId="3" xfId="1" applyFont="1" applyBorder="1" applyAlignment="1">
      <alignment vertical="center"/>
    </xf>
    <xf numFmtId="9" fontId="10" fillId="0" borderId="3" xfId="1" applyFont="1" applyBorder="1" applyAlignment="1">
      <alignment horizontal="right" vertical="center"/>
    </xf>
    <xf numFmtId="0" fontId="16" fillId="0" borderId="0" xfId="0" applyFont="1" applyAlignment="1">
      <alignment vertical="top"/>
    </xf>
    <xf numFmtId="0" fontId="16" fillId="0" borderId="0" xfId="0" applyFont="1"/>
    <xf numFmtId="0" fontId="18" fillId="0" borderId="0" xfId="0" applyFont="1"/>
    <xf numFmtId="0" fontId="5" fillId="0" borderId="0" xfId="0" applyFont="1"/>
    <xf numFmtId="0" fontId="19" fillId="0" borderId="0" xfId="0" applyFont="1"/>
    <xf numFmtId="0" fontId="3" fillId="0" borderId="1" xfId="0" applyFont="1" applyBorder="1"/>
    <xf numFmtId="0" fontId="18" fillId="0" borderId="0" xfId="0" applyFont="1" applyAlignment="1">
      <alignment wrapText="1"/>
    </xf>
    <xf numFmtId="0" fontId="3" fillId="0" borderId="2" xfId="0" applyFont="1" applyBorder="1" applyAlignment="1">
      <alignment wrapText="1"/>
    </xf>
    <xf numFmtId="0" fontId="3" fillId="0" borderId="2" xfId="0" applyFont="1" applyBorder="1" applyAlignment="1">
      <alignment horizontal="right" wrapText="1"/>
    </xf>
    <xf numFmtId="0" fontId="3" fillId="0" borderId="3" xfId="0" applyFont="1" applyBorder="1" applyAlignment="1">
      <alignment horizontal="right" wrapText="1"/>
    </xf>
    <xf numFmtId="1" fontId="3" fillId="0" borderId="0" xfId="0" applyNumberFormat="1" applyFont="1" applyAlignment="1">
      <alignment horizontal="right"/>
    </xf>
    <xf numFmtId="1" fontId="3" fillId="0" borderId="4" xfId="0" applyNumberFormat="1" applyFont="1" applyBorder="1" applyAlignment="1">
      <alignment horizontal="right"/>
    </xf>
    <xf numFmtId="1" fontId="5" fillId="0" borderId="1" xfId="0" applyNumberFormat="1" applyFont="1" applyBorder="1" applyAlignment="1">
      <alignment horizontal="right"/>
    </xf>
    <xf numFmtId="1" fontId="5" fillId="0" borderId="6" xfId="0" applyNumberFormat="1" applyFont="1" applyBorder="1" applyAlignment="1">
      <alignment horizontal="right"/>
    </xf>
    <xf numFmtId="0" fontId="19" fillId="0" borderId="7" xfId="0" applyFont="1" applyBorder="1" applyAlignment="1">
      <alignment horizontal="left"/>
    </xf>
    <xf numFmtId="9" fontId="19" fillId="0" borderId="7" xfId="1" applyFont="1" applyBorder="1" applyAlignment="1">
      <alignment horizontal="right"/>
    </xf>
    <xf numFmtId="9" fontId="19" fillId="0" borderId="8" xfId="1" applyFont="1" applyBorder="1" applyAlignment="1">
      <alignment horizontal="right"/>
    </xf>
    <xf numFmtId="0" fontId="19" fillId="0" borderId="0" xfId="0" applyFont="1" applyAlignment="1">
      <alignment horizontal="left"/>
    </xf>
    <xf numFmtId="9" fontId="19" fillId="0" borderId="0" xfId="1" applyFont="1" applyBorder="1" applyAlignment="1">
      <alignment horizontal="right"/>
    </xf>
    <xf numFmtId="0" fontId="22" fillId="0" borderId="0" xfId="0" applyFont="1"/>
    <xf numFmtId="9" fontId="23" fillId="0" borderId="0" xfId="1" applyFont="1" applyBorder="1" applyAlignment="1">
      <alignment horizontal="right"/>
    </xf>
    <xf numFmtId="165" fontId="3" fillId="0" borderId="0" xfId="0" applyNumberFormat="1" applyFont="1"/>
    <xf numFmtId="165" fontId="3" fillId="0" borderId="1" xfId="0" applyNumberFormat="1" applyFont="1" applyBorder="1"/>
    <xf numFmtId="0" fontId="3" fillId="0" borderId="0" xfId="0" applyFont="1" applyAlignment="1">
      <alignment wrapText="1"/>
    </xf>
    <xf numFmtId="0" fontId="3" fillId="0" borderId="0" xfId="0" applyFont="1" applyAlignment="1">
      <alignment vertical="center"/>
    </xf>
    <xf numFmtId="0" fontId="3" fillId="0" borderId="0" xfId="0" applyFont="1" applyAlignment="1">
      <alignment horizontal="left" vertical="center" wrapText="1"/>
    </xf>
    <xf numFmtId="1" fontId="3" fillId="0" borderId="0" xfId="0" applyNumberFormat="1" applyFont="1" applyAlignment="1">
      <alignment horizontal="right" vertical="center"/>
    </xf>
    <xf numFmtId="1" fontId="3" fillId="0" borderId="9" xfId="0" applyNumberFormat="1" applyFont="1" applyBorder="1" applyAlignment="1">
      <alignment horizontal="right" vertical="center"/>
    </xf>
    <xf numFmtId="1" fontId="3" fillId="2" borderId="10" xfId="0" applyNumberFormat="1" applyFont="1" applyFill="1" applyBorder="1" applyAlignment="1">
      <alignment horizontal="right" vertical="center"/>
    </xf>
    <xf numFmtId="1" fontId="3" fillId="2" borderId="11" xfId="0" applyNumberFormat="1" applyFont="1" applyFill="1" applyBorder="1" applyAlignment="1">
      <alignment horizontal="right" vertical="center"/>
    </xf>
    <xf numFmtId="1" fontId="3" fillId="0" borderId="4" xfId="0" applyNumberFormat="1" applyFont="1" applyBorder="1" applyAlignment="1">
      <alignment horizontal="right" vertical="center"/>
    </xf>
    <xf numFmtId="1" fontId="3" fillId="0" borderId="12" xfId="0" applyNumberFormat="1" applyFont="1" applyBorder="1" applyAlignment="1">
      <alignment horizontal="right" vertical="center"/>
    </xf>
    <xf numFmtId="1" fontId="3" fillId="2" borderId="13" xfId="0" applyNumberFormat="1" applyFont="1" applyFill="1" applyBorder="1" applyAlignment="1">
      <alignment horizontal="right" vertical="center"/>
    </xf>
    <xf numFmtId="1" fontId="3" fillId="2" borderId="0" xfId="0" applyNumberFormat="1" applyFont="1" applyFill="1" applyAlignment="1">
      <alignment horizontal="right" vertical="center"/>
    </xf>
    <xf numFmtId="0" fontId="5" fillId="0" borderId="2" xfId="0" applyFont="1" applyBorder="1" applyAlignment="1">
      <alignment horizontal="left" vertical="center" wrapText="1"/>
    </xf>
    <xf numFmtId="1" fontId="5" fillId="0" borderId="2" xfId="0" applyNumberFormat="1" applyFont="1" applyBorder="1" applyAlignment="1">
      <alignment horizontal="right" vertical="center"/>
    </xf>
    <xf numFmtId="1" fontId="5" fillId="0" borderId="3" xfId="0" applyNumberFormat="1" applyFont="1" applyBorder="1" applyAlignment="1">
      <alignment horizontal="right" vertical="center"/>
    </xf>
    <xf numFmtId="1" fontId="3" fillId="0" borderId="14" xfId="0" applyNumberFormat="1" applyFont="1" applyBorder="1" applyAlignment="1">
      <alignment horizontal="right"/>
    </xf>
    <xf numFmtId="1" fontId="3" fillId="2" borderId="12" xfId="0" applyNumberFormat="1" applyFont="1" applyFill="1" applyBorder="1" applyAlignment="1">
      <alignment horizontal="right"/>
    </xf>
    <xf numFmtId="1" fontId="3" fillId="2" borderId="0" xfId="0" applyNumberFormat="1" applyFont="1" applyFill="1" applyAlignment="1">
      <alignment horizontal="right"/>
    </xf>
    <xf numFmtId="9" fontId="18" fillId="0" borderId="0" xfId="1" applyFont="1"/>
    <xf numFmtId="0" fontId="10" fillId="0" borderId="0" xfId="0" applyFont="1"/>
    <xf numFmtId="1" fontId="3" fillId="0" borderId="15" xfId="0" applyNumberFormat="1" applyFont="1" applyBorder="1" applyAlignment="1">
      <alignment horizontal="right"/>
    </xf>
    <xf numFmtId="1" fontId="3" fillId="0" borderId="16" xfId="0" applyNumberFormat="1" applyFont="1" applyBorder="1" applyAlignment="1">
      <alignment horizontal="right"/>
    </xf>
    <xf numFmtId="1" fontId="3" fillId="2" borderId="17" xfId="0" applyNumberFormat="1" applyFont="1" applyFill="1" applyBorder="1" applyAlignment="1">
      <alignment horizontal="right"/>
    </xf>
    <xf numFmtId="1" fontId="3" fillId="2" borderId="18" xfId="0" applyNumberFormat="1" applyFont="1" applyFill="1" applyBorder="1" applyAlignment="1">
      <alignment horizontal="right"/>
    </xf>
    <xf numFmtId="1" fontId="3" fillId="2" borderId="19" xfId="0" applyNumberFormat="1" applyFont="1" applyFill="1" applyBorder="1" applyAlignment="1">
      <alignment horizontal="right"/>
    </xf>
    <xf numFmtId="1" fontId="3" fillId="0" borderId="12" xfId="0" applyNumberFormat="1" applyFont="1" applyBorder="1" applyAlignment="1">
      <alignment horizontal="right"/>
    </xf>
    <xf numFmtId="1" fontId="5" fillId="2" borderId="1" xfId="0" applyNumberFormat="1" applyFont="1" applyFill="1" applyBorder="1" applyAlignment="1">
      <alignment horizontal="right"/>
    </xf>
    <xf numFmtId="9" fontId="19" fillId="2" borderId="7" xfId="1" applyFont="1" applyFill="1" applyBorder="1" applyAlignment="1">
      <alignment horizontal="right"/>
    </xf>
    <xf numFmtId="1" fontId="3" fillId="2" borderId="20" xfId="0" applyNumberFormat="1" applyFont="1" applyFill="1" applyBorder="1" applyAlignment="1">
      <alignment horizontal="right"/>
    </xf>
    <xf numFmtId="1" fontId="3" fillId="2" borderId="21" xfId="0" applyNumberFormat="1" applyFont="1" applyFill="1" applyBorder="1" applyAlignment="1">
      <alignment horizontal="right"/>
    </xf>
    <xf numFmtId="9" fontId="19" fillId="2" borderId="22" xfId="1" applyFont="1" applyFill="1" applyBorder="1" applyAlignment="1">
      <alignment horizontal="right"/>
    </xf>
    <xf numFmtId="0" fontId="3" fillId="0" borderId="0" xfId="0" applyFont="1" applyAlignment="1">
      <alignment horizontal="right"/>
    </xf>
    <xf numFmtId="0" fontId="5" fillId="0" borderId="1" xfId="0" applyFont="1" applyBorder="1" applyAlignment="1">
      <alignment horizontal="right"/>
    </xf>
    <xf numFmtId="0" fontId="19" fillId="0" borderId="0" xfId="0" quotePrefix="1" applyFont="1" applyAlignment="1">
      <alignment horizontal="left"/>
    </xf>
    <xf numFmtId="0" fontId="3" fillId="0" borderId="2" xfId="0" applyFont="1" applyBorder="1" applyAlignment="1">
      <alignment horizontal="left" wrapText="1"/>
    </xf>
    <xf numFmtId="0" fontId="3" fillId="0" borderId="0" xfId="0" applyFont="1" applyAlignment="1">
      <alignment horizontal="left" wrapText="1"/>
    </xf>
    <xf numFmtId="0" fontId="3" fillId="0" borderId="0" xfId="0" applyFont="1" applyAlignment="1">
      <alignment horizontal="right" wrapText="1"/>
    </xf>
    <xf numFmtId="0" fontId="3" fillId="0" borderId="4" xfId="0" applyFont="1" applyBorder="1" applyAlignment="1">
      <alignment horizontal="right" wrapText="1"/>
    </xf>
    <xf numFmtId="0" fontId="5" fillId="0" borderId="0" xfId="0" applyFont="1" applyAlignment="1">
      <alignment horizontal="left" wrapText="1"/>
    </xf>
    <xf numFmtId="165" fontId="3" fillId="0" borderId="0" xfId="0" applyNumberFormat="1" applyFont="1" applyAlignment="1">
      <alignment horizontal="right" vertical="center"/>
    </xf>
    <xf numFmtId="165" fontId="3" fillId="0" borderId="4" xfId="0" applyNumberFormat="1" applyFont="1" applyBorder="1" applyAlignment="1">
      <alignment horizontal="right" vertical="center"/>
    </xf>
    <xf numFmtId="0" fontId="13" fillId="0" borderId="0" xfId="0" applyFont="1" applyAlignment="1">
      <alignment horizontal="left" vertical="center" wrapText="1" indent="2"/>
    </xf>
    <xf numFmtId="165" fontId="13" fillId="0" borderId="0" xfId="0" applyNumberFormat="1" applyFont="1" applyAlignment="1">
      <alignment horizontal="right" vertical="center"/>
    </xf>
    <xf numFmtId="165" fontId="13" fillId="0" borderId="4" xfId="0" applyNumberFormat="1" applyFont="1" applyBorder="1" applyAlignment="1">
      <alignment horizontal="right" vertical="center"/>
    </xf>
    <xf numFmtId="0" fontId="13" fillId="0" borderId="0" xfId="0" applyFont="1" applyAlignment="1">
      <alignment horizontal="left" vertical="center" wrapText="1" indent="4"/>
    </xf>
    <xf numFmtId="0" fontId="5" fillId="0" borderId="0" xfId="0" applyFont="1" applyAlignment="1">
      <alignment horizontal="left" vertical="center" wrapText="1"/>
    </xf>
    <xf numFmtId="165" fontId="5" fillId="0" borderId="2" xfId="0" applyNumberFormat="1" applyFont="1" applyBorder="1" applyAlignment="1">
      <alignment horizontal="right" vertical="center"/>
    </xf>
    <xf numFmtId="165" fontId="5" fillId="0" borderId="3" xfId="0" applyNumberFormat="1" applyFont="1" applyBorder="1" applyAlignment="1">
      <alignment horizontal="right" vertical="center"/>
    </xf>
    <xf numFmtId="165" fontId="3" fillId="0" borderId="0" xfId="0" applyNumberFormat="1" applyFont="1" applyAlignment="1">
      <alignment horizontal="right"/>
    </xf>
    <xf numFmtId="165" fontId="3" fillId="0" borderId="4" xfId="0" applyNumberFormat="1" applyFont="1" applyBorder="1" applyAlignment="1">
      <alignment horizontal="right"/>
    </xf>
    <xf numFmtId="165" fontId="5" fillId="0" borderId="1" xfId="0" applyNumberFormat="1" applyFont="1" applyBorder="1" applyAlignment="1">
      <alignment horizontal="right"/>
    </xf>
    <xf numFmtId="165" fontId="5" fillId="0" borderId="6" xfId="0" applyNumberFormat="1" applyFont="1" applyBorder="1" applyAlignment="1">
      <alignment horizontal="right"/>
    </xf>
    <xf numFmtId="165" fontId="5" fillId="0" borderId="0" xfId="0" applyNumberFormat="1" applyFont="1" applyAlignment="1">
      <alignment horizontal="right"/>
    </xf>
    <xf numFmtId="165" fontId="5" fillId="0" borderId="23" xfId="0" applyNumberFormat="1" applyFont="1" applyBorder="1" applyAlignment="1">
      <alignment horizontal="right"/>
    </xf>
    <xf numFmtId="165" fontId="5" fillId="0" borderId="4" xfId="0" applyNumberFormat="1" applyFont="1" applyBorder="1" applyAlignment="1">
      <alignment horizontal="right"/>
    </xf>
    <xf numFmtId="165" fontId="3" fillId="0" borderId="24" xfId="0" applyNumberFormat="1" applyFont="1" applyBorder="1" applyAlignment="1">
      <alignment horizontal="right"/>
    </xf>
    <xf numFmtId="165" fontId="3" fillId="0" borderId="25" xfId="0" applyNumberFormat="1" applyFont="1" applyBorder="1" applyAlignment="1">
      <alignment horizontal="right"/>
    </xf>
    <xf numFmtId="165" fontId="5" fillId="0" borderId="26" xfId="0" applyNumberFormat="1" applyFont="1" applyBorder="1" applyAlignment="1">
      <alignment horizontal="right"/>
    </xf>
    <xf numFmtId="2" fontId="3" fillId="0" borderId="0" xfId="0" applyNumberFormat="1" applyFont="1"/>
    <xf numFmtId="165" fontId="3" fillId="0" borderId="14" xfId="0" applyNumberFormat="1" applyFont="1" applyBorder="1" applyAlignment="1">
      <alignment horizontal="right"/>
    </xf>
    <xf numFmtId="165" fontId="3" fillId="0" borderId="15" xfId="0" applyNumberFormat="1" applyFont="1" applyBorder="1" applyAlignment="1">
      <alignment horizontal="right"/>
    </xf>
    <xf numFmtId="165" fontId="5" fillId="2" borderId="27" xfId="0" applyNumberFormat="1" applyFont="1" applyFill="1" applyBorder="1" applyAlignment="1">
      <alignment horizontal="right"/>
    </xf>
    <xf numFmtId="165" fontId="5" fillId="2" borderId="1" xfId="0" applyNumberFormat="1" applyFont="1" applyFill="1" applyBorder="1" applyAlignment="1">
      <alignment horizontal="right"/>
    </xf>
    <xf numFmtId="165" fontId="3" fillId="0" borderId="28" xfId="0" applyNumberFormat="1" applyFont="1" applyBorder="1" applyAlignment="1">
      <alignment horizontal="right"/>
    </xf>
    <xf numFmtId="0" fontId="3" fillId="0" borderId="2" xfId="0" applyFont="1" applyBorder="1" applyAlignment="1">
      <alignment vertical="center" wrapText="1"/>
    </xf>
    <xf numFmtId="0" fontId="3" fillId="0" borderId="29" xfId="0" applyFont="1" applyBorder="1" applyAlignment="1">
      <alignment wrapText="1"/>
    </xf>
    <xf numFmtId="0" fontId="3" fillId="0" borderId="0" xfId="0" applyFont="1" applyAlignment="1">
      <alignment vertical="center" wrapText="1"/>
    </xf>
    <xf numFmtId="3" fontId="3" fillId="0" borderId="0" xfId="0" applyNumberFormat="1" applyFont="1"/>
    <xf numFmtId="3" fontId="3" fillId="0" borderId="30" xfId="0" applyNumberFormat="1" applyFont="1" applyBorder="1"/>
    <xf numFmtId="0" fontId="3" fillId="0" borderId="1" xfId="0" applyFont="1" applyBorder="1" applyAlignment="1">
      <alignment vertical="center" wrapText="1"/>
    </xf>
    <xf numFmtId="3" fontId="3" fillId="0" borderId="1" xfId="0" applyNumberFormat="1" applyFont="1" applyBorder="1"/>
    <xf numFmtId="3" fontId="3" fillId="0" borderId="31" xfId="0" applyNumberFormat="1" applyFont="1" applyBorder="1"/>
    <xf numFmtId="0" fontId="5" fillId="0" borderId="1" xfId="0" applyFont="1" applyBorder="1" applyAlignment="1">
      <alignment vertical="center" wrapText="1"/>
    </xf>
    <xf numFmtId="3" fontId="5" fillId="0" borderId="1" xfId="0" applyNumberFormat="1" applyFont="1" applyBorder="1"/>
    <xf numFmtId="3" fontId="5" fillId="0" borderId="31" xfId="0" applyNumberFormat="1" applyFont="1" applyBorder="1"/>
    <xf numFmtId="0" fontId="19" fillId="0" borderId="0" xfId="0" applyFont="1" applyAlignment="1">
      <alignment vertical="center"/>
    </xf>
    <xf numFmtId="0" fontId="3" fillId="0" borderId="2" xfId="0" applyFont="1" applyBorder="1" applyAlignment="1">
      <alignment vertical="center"/>
    </xf>
    <xf numFmtId="0" fontId="3" fillId="0" borderId="2" xfId="0" applyFont="1" applyBorder="1" applyAlignment="1">
      <alignment horizontal="right" vertical="center" wrapText="1"/>
    </xf>
    <xf numFmtId="0" fontId="24" fillId="0" borderId="2" xfId="0" applyFont="1" applyBorder="1" applyAlignment="1">
      <alignment horizontal="right" vertical="center" wrapText="1"/>
    </xf>
    <xf numFmtId="0" fontId="3" fillId="0" borderId="32" xfId="0" applyFont="1" applyBorder="1" applyAlignment="1">
      <alignment horizontal="right" vertical="center" wrapText="1"/>
    </xf>
    <xf numFmtId="0" fontId="3" fillId="0" borderId="3" xfId="0" applyFont="1" applyBorder="1" applyAlignment="1">
      <alignment horizontal="right" vertical="center" wrapText="1"/>
    </xf>
    <xf numFmtId="9" fontId="3" fillId="0" borderId="2" xfId="1" applyFont="1" applyFill="1" applyBorder="1" applyAlignment="1">
      <alignment horizontal="right" vertical="center" wrapText="1"/>
    </xf>
    <xf numFmtId="3" fontId="3" fillId="0" borderId="0" xfId="0" applyNumberFormat="1" applyFont="1" applyAlignment="1">
      <alignment horizontal="right"/>
    </xf>
    <xf numFmtId="3" fontId="24" fillId="0" borderId="0" xfId="0" applyNumberFormat="1" applyFont="1"/>
    <xf numFmtId="3" fontId="3" fillId="0" borderId="33" xfId="0" applyNumberFormat="1" applyFont="1" applyBorder="1"/>
    <xf numFmtId="9" fontId="3" fillId="0" borderId="0" xfId="1" applyFont="1" applyFill="1" applyBorder="1"/>
    <xf numFmtId="3" fontId="24" fillId="0" borderId="0" xfId="0" applyNumberFormat="1" applyFont="1" applyAlignment="1">
      <alignment horizontal="right"/>
    </xf>
    <xf numFmtId="3" fontId="3" fillId="0" borderId="1" xfId="0" applyNumberFormat="1" applyFont="1" applyBorder="1" applyAlignment="1">
      <alignment horizontal="right"/>
    </xf>
    <xf numFmtId="3" fontId="24" fillId="0" borderId="1" xfId="0" applyNumberFormat="1" applyFont="1" applyBorder="1" applyAlignment="1">
      <alignment horizontal="right"/>
    </xf>
    <xf numFmtId="3" fontId="3" fillId="0" borderId="34" xfId="0" applyNumberFormat="1" applyFont="1" applyBorder="1"/>
    <xf numFmtId="9" fontId="3" fillId="0" borderId="1" xfId="1" applyFont="1" applyFill="1" applyBorder="1"/>
    <xf numFmtId="3" fontId="5" fillId="0" borderId="1" xfId="0" applyNumberFormat="1" applyFont="1" applyBorder="1" applyAlignment="1">
      <alignment horizontal="right"/>
    </xf>
    <xf numFmtId="3" fontId="25" fillId="0" borderId="1" xfId="0" applyNumberFormat="1" applyFont="1" applyBorder="1" applyAlignment="1">
      <alignment horizontal="right"/>
    </xf>
    <xf numFmtId="3" fontId="5" fillId="0" borderId="34" xfId="0" applyNumberFormat="1" applyFont="1" applyBorder="1"/>
    <xf numFmtId="9" fontId="5" fillId="0" borderId="1" xfId="1" applyFont="1" applyBorder="1"/>
    <xf numFmtId="9" fontId="3" fillId="0" borderId="0" xfId="1" applyFont="1" applyBorder="1"/>
    <xf numFmtId="0" fontId="19" fillId="0" borderId="0" xfId="0" applyFont="1" applyAlignment="1">
      <alignment vertical="top" wrapText="1"/>
    </xf>
    <xf numFmtId="9" fontId="3" fillId="0" borderId="0" xfId="1" applyFont="1" applyFill="1" applyBorder="1" applyAlignment="1">
      <alignment horizontal="right"/>
    </xf>
    <xf numFmtId="9" fontId="3" fillId="0" borderId="1" xfId="1" applyFont="1" applyFill="1" applyBorder="1" applyAlignment="1">
      <alignment horizontal="right"/>
    </xf>
    <xf numFmtId="0" fontId="3" fillId="0" borderId="2" xfId="0" applyFont="1" applyBorder="1" applyAlignment="1">
      <alignment horizontal="right" vertical="center"/>
    </xf>
    <xf numFmtId="0" fontId="9" fillId="0" borderId="1" xfId="0" applyFont="1" applyBorder="1" applyAlignment="1">
      <alignment horizontal="right" wrapText="1"/>
    </xf>
    <xf numFmtId="0" fontId="9" fillId="0" borderId="0" xfId="0" applyFont="1" applyAlignment="1">
      <alignment horizontal="left"/>
    </xf>
    <xf numFmtId="3" fontId="9" fillId="0" borderId="0" xfId="0" applyNumberFormat="1" applyFont="1"/>
    <xf numFmtId="9" fontId="9" fillId="0" borderId="4" xfId="1" applyFont="1" applyBorder="1"/>
    <xf numFmtId="0" fontId="9" fillId="0" borderId="1" xfId="0" applyFont="1" applyBorder="1" applyAlignment="1">
      <alignment horizontal="left"/>
    </xf>
    <xf numFmtId="3" fontId="9" fillId="0" borderId="1" xfId="0" applyNumberFormat="1" applyFont="1" applyBorder="1"/>
    <xf numFmtId="9" fontId="9" fillId="0" borderId="6" xfId="1" applyFont="1" applyBorder="1"/>
    <xf numFmtId="0" fontId="10" fillId="0" borderId="1" xfId="0" applyFont="1" applyBorder="1" applyAlignment="1">
      <alignment horizontal="left"/>
    </xf>
    <xf numFmtId="3" fontId="10" fillId="0" borderId="1" xfId="0" applyNumberFormat="1" applyFont="1" applyBorder="1"/>
    <xf numFmtId="9" fontId="10" fillId="0" borderId="6" xfId="1" applyFont="1" applyBorder="1"/>
    <xf numFmtId="9" fontId="9" fillId="0" borderId="0" xfId="1" applyFont="1" applyBorder="1"/>
    <xf numFmtId="0" fontId="26" fillId="0" borderId="0" xfId="0" applyFont="1"/>
    <xf numFmtId="0" fontId="9" fillId="0" borderId="0" xfId="0" applyFont="1" applyAlignment="1">
      <alignment horizontal="left" vertical="center"/>
    </xf>
    <xf numFmtId="0" fontId="3" fillId="0" borderId="0" xfId="0" applyFont="1" applyAlignment="1">
      <alignment horizontal="right" vertical="center"/>
    </xf>
    <xf numFmtId="3" fontId="9" fillId="0" borderId="0" xfId="0" applyNumberFormat="1" applyFont="1" applyAlignment="1">
      <alignment horizontal="right" wrapText="1"/>
    </xf>
    <xf numFmtId="9" fontId="9" fillId="0" borderId="4" xfId="1" applyFont="1" applyBorder="1" applyAlignment="1">
      <alignment horizontal="right" vertical="center" wrapText="1"/>
    </xf>
    <xf numFmtId="9" fontId="9" fillId="0" borderId="4" xfId="1" applyFont="1" applyBorder="1" applyAlignment="1">
      <alignment horizontal="right"/>
    </xf>
    <xf numFmtId="0" fontId="3" fillId="0" borderId="1" xfId="0" applyFont="1" applyBorder="1" applyAlignment="1">
      <alignment horizontal="left"/>
    </xf>
    <xf numFmtId="9" fontId="9" fillId="0" borderId="6" xfId="1" applyFont="1" applyBorder="1" applyAlignment="1">
      <alignment horizontal="right"/>
    </xf>
    <xf numFmtId="3" fontId="10" fillId="0" borderId="1" xfId="0" applyNumberFormat="1" applyFont="1" applyBorder="1" applyAlignment="1">
      <alignment horizontal="right"/>
    </xf>
    <xf numFmtId="9" fontId="10" fillId="0" borderId="6" xfId="1" applyFont="1" applyBorder="1" applyAlignment="1">
      <alignment horizontal="right"/>
    </xf>
    <xf numFmtId="0" fontId="0" fillId="0" borderId="0" xfId="0" applyAlignment="1">
      <alignment wrapText="1"/>
    </xf>
    <xf numFmtId="165" fontId="3" fillId="0" borderId="2" xfId="0" applyNumberFormat="1" applyFont="1" applyBorder="1" applyAlignment="1">
      <alignment horizontal="right" vertical="center" wrapText="1"/>
    </xf>
    <xf numFmtId="0" fontId="3" fillId="0" borderId="29" xfId="0" applyFont="1" applyBorder="1" applyAlignment="1">
      <alignment horizontal="right" vertical="center" wrapText="1"/>
    </xf>
    <xf numFmtId="3" fontId="3" fillId="0" borderId="30" xfId="0" applyNumberFormat="1" applyFont="1" applyBorder="1" applyAlignment="1">
      <alignment horizontal="right"/>
    </xf>
    <xf numFmtId="3" fontId="0" fillId="0" borderId="0" xfId="0" applyNumberFormat="1"/>
    <xf numFmtId="0" fontId="3" fillId="0" borderId="7" xfId="0" applyFont="1" applyBorder="1" applyAlignment="1">
      <alignment horizontal="left" wrapText="1"/>
    </xf>
    <xf numFmtId="3" fontId="3" fillId="0" borderId="7" xfId="0" applyNumberFormat="1" applyFont="1" applyBorder="1" applyAlignment="1">
      <alignment horizontal="right"/>
    </xf>
    <xf numFmtId="3" fontId="3" fillId="0" borderId="36" xfId="0" applyNumberFormat="1" applyFont="1" applyBorder="1" applyAlignment="1">
      <alignment horizontal="right"/>
    </xf>
    <xf numFmtId="0" fontId="5" fillId="0" borderId="37" xfId="0" applyFont="1" applyBorder="1" applyAlignment="1">
      <alignment horizontal="left" wrapText="1"/>
    </xf>
    <xf numFmtId="9" fontId="5" fillId="0" borderId="37" xfId="1" applyFont="1" applyFill="1" applyBorder="1" applyAlignment="1">
      <alignment horizontal="right"/>
    </xf>
    <xf numFmtId="4" fontId="0" fillId="0" borderId="0" xfId="0" applyNumberFormat="1"/>
    <xf numFmtId="9" fontId="0" fillId="0" borderId="0" xfId="1" applyFont="1"/>
    <xf numFmtId="9" fontId="5" fillId="0" borderId="0" xfId="1" applyFont="1" applyFill="1" applyBorder="1" applyAlignment="1">
      <alignment horizontal="right"/>
    </xf>
    <xf numFmtId="0" fontId="3" fillId="0" borderId="1" xfId="0" applyFont="1" applyBorder="1" applyAlignment="1">
      <alignment horizontal="right" vertical="center" wrapText="1"/>
    </xf>
    <xf numFmtId="3" fontId="3" fillId="0" borderId="41" xfId="0" applyNumberFormat="1" applyFont="1" applyBorder="1"/>
    <xf numFmtId="9" fontId="3" fillId="0" borderId="0" xfId="1" applyFont="1" applyBorder="1" applyAlignment="1">
      <alignment horizontal="center"/>
    </xf>
    <xf numFmtId="3" fontId="3" fillId="0" borderId="40" xfId="0" applyNumberFormat="1" applyFont="1" applyBorder="1"/>
    <xf numFmtId="9" fontId="3" fillId="0" borderId="1" xfId="1" applyFont="1" applyBorder="1" applyAlignment="1">
      <alignment horizontal="center"/>
    </xf>
    <xf numFmtId="3" fontId="5" fillId="0" borderId="40" xfId="0" applyNumberFormat="1" applyFont="1" applyBorder="1"/>
    <xf numFmtId="9" fontId="5" fillId="0" borderId="1" xfId="1" applyFont="1" applyBorder="1" applyAlignment="1">
      <alignment horizontal="center"/>
    </xf>
    <xf numFmtId="0" fontId="3" fillId="0" borderId="2" xfId="0" applyFont="1" applyBorder="1" applyAlignment="1">
      <alignment horizontal="center" vertical="center"/>
    </xf>
    <xf numFmtId="0" fontId="3" fillId="0" borderId="2" xfId="0" applyFont="1" applyBorder="1" applyAlignment="1">
      <alignment horizontal="right"/>
    </xf>
    <xf numFmtId="0" fontId="5" fillId="0" borderId="29" xfId="0" applyFont="1" applyBorder="1" applyAlignment="1">
      <alignment horizontal="right"/>
    </xf>
    <xf numFmtId="0" fontId="5" fillId="0" borderId="35" xfId="0" applyFont="1" applyBorder="1" applyAlignment="1">
      <alignment horizontal="right"/>
    </xf>
    <xf numFmtId="0" fontId="20" fillId="0" borderId="2" xfId="0" applyFont="1" applyBorder="1" applyAlignment="1">
      <alignment horizontal="left"/>
    </xf>
    <xf numFmtId="1" fontId="3" fillId="0" borderId="0" xfId="1" applyNumberFormat="1" applyFont="1" applyFill="1" applyAlignment="1">
      <alignment horizontal="right" vertical="center"/>
    </xf>
    <xf numFmtId="1" fontId="5" fillId="0" borderId="30" xfId="1" applyNumberFormat="1" applyFont="1" applyFill="1" applyBorder="1" applyAlignment="1">
      <alignment horizontal="right" vertical="center"/>
    </xf>
    <xf numFmtId="1" fontId="5" fillId="0" borderId="42" xfId="1" applyNumberFormat="1" applyFont="1" applyFill="1" applyBorder="1" applyAlignment="1">
      <alignment horizontal="right" vertical="center"/>
    </xf>
    <xf numFmtId="9" fontId="3" fillId="0" borderId="0" xfId="1" applyFont="1" applyBorder="1" applyAlignment="1">
      <alignment horizontal="right" vertical="center"/>
    </xf>
    <xf numFmtId="9" fontId="5" fillId="0" borderId="43" xfId="1" applyFont="1" applyBorder="1" applyAlignment="1">
      <alignment horizontal="right" vertical="center"/>
    </xf>
    <xf numFmtId="3" fontId="3" fillId="0" borderId="0" xfId="0" applyNumberFormat="1" applyFont="1" applyAlignment="1">
      <alignment horizontal="right" vertical="center"/>
    </xf>
    <xf numFmtId="1" fontId="3" fillId="0" borderId="0" xfId="1" applyNumberFormat="1" applyFont="1" applyFill="1" applyBorder="1" applyAlignment="1">
      <alignment horizontal="right" vertical="center"/>
    </xf>
    <xf numFmtId="9" fontId="5" fillId="0" borderId="30" xfId="1" applyFont="1" applyBorder="1" applyAlignment="1">
      <alignment horizontal="right" vertical="center"/>
    </xf>
    <xf numFmtId="1" fontId="5" fillId="0" borderId="44" xfId="1" applyNumberFormat="1" applyFont="1" applyFill="1" applyBorder="1" applyAlignment="1">
      <alignment horizontal="right" vertical="center"/>
    </xf>
    <xf numFmtId="9" fontId="3" fillId="0" borderId="45" xfId="1" applyFont="1" applyBorder="1" applyAlignment="1">
      <alignment horizontal="right" vertical="center"/>
    </xf>
    <xf numFmtId="9" fontId="3" fillId="0" borderId="46" xfId="1" applyFont="1" applyBorder="1" applyAlignment="1">
      <alignment horizontal="right" vertical="center"/>
    </xf>
    <xf numFmtId="0" fontId="19" fillId="0" borderId="0" xfId="0" applyFont="1" applyAlignment="1">
      <alignment horizontal="left" vertical="center"/>
    </xf>
    <xf numFmtId="0" fontId="3" fillId="0" borderId="47" xfId="0" applyFont="1" applyBorder="1" applyAlignment="1" applyProtection="1">
      <alignment horizontal="left" vertical="center" wrapText="1"/>
      <protection locked="0"/>
    </xf>
    <xf numFmtId="1" fontId="3" fillId="0" borderId="47" xfId="0" applyNumberFormat="1" applyFont="1" applyBorder="1" applyAlignment="1">
      <alignment horizontal="right" vertical="center"/>
    </xf>
    <xf numFmtId="3" fontId="5" fillId="0" borderId="48" xfId="0" applyNumberFormat="1" applyFont="1" applyBorder="1"/>
    <xf numFmtId="3" fontId="5" fillId="0" borderId="47" xfId="0" applyNumberFormat="1" applyFont="1" applyBorder="1"/>
    <xf numFmtId="9" fontId="3" fillId="0" borderId="49" xfId="1" applyFont="1" applyBorder="1" applyAlignment="1">
      <alignment horizontal="right" vertical="center"/>
    </xf>
    <xf numFmtId="9" fontId="3" fillId="0" borderId="47" xfId="1" applyFont="1" applyBorder="1" applyAlignment="1">
      <alignment horizontal="right" vertical="center"/>
    </xf>
    <xf numFmtId="9" fontId="5" fillId="0" borderId="50" xfId="1" applyFont="1" applyBorder="1" applyAlignment="1">
      <alignment horizontal="right" vertical="center"/>
    </xf>
    <xf numFmtId="9" fontId="5" fillId="0" borderId="47" xfId="1" applyFont="1" applyBorder="1" applyAlignment="1">
      <alignment horizontal="right" vertical="center"/>
    </xf>
    <xf numFmtId="0" fontId="9" fillId="0" borderId="0" xfId="0" applyFont="1" applyAlignment="1">
      <alignment wrapText="1"/>
    </xf>
    <xf numFmtId="0" fontId="10" fillId="0" borderId="0" xfId="0" applyFont="1" applyAlignment="1">
      <alignment wrapText="1"/>
    </xf>
    <xf numFmtId="0" fontId="9" fillId="0" borderId="0" xfId="0" applyFont="1" applyAlignment="1">
      <alignment horizontal="center" wrapText="1"/>
    </xf>
    <xf numFmtId="0" fontId="10" fillId="0" borderId="0" xfId="0" applyFont="1" applyAlignment="1">
      <alignment vertical="center" wrapText="1"/>
    </xf>
    <xf numFmtId="0" fontId="9" fillId="0" borderId="51" xfId="0" applyFont="1" applyBorder="1" applyAlignment="1">
      <alignment horizontal="right" vertical="center" wrapText="1"/>
    </xf>
    <xf numFmtId="0" fontId="9" fillId="0" borderId="41" xfId="0" applyFont="1" applyBorder="1"/>
    <xf numFmtId="9" fontId="9" fillId="0" borderId="4" xfId="1" applyFont="1" applyFill="1" applyBorder="1"/>
    <xf numFmtId="0" fontId="10" fillId="0" borderId="47" xfId="0" applyFont="1" applyBorder="1" applyAlignment="1">
      <alignment horizontal="left"/>
    </xf>
    <xf numFmtId="3" fontId="10" fillId="0" borderId="47" xfId="0" applyNumberFormat="1" applyFont="1" applyBorder="1"/>
    <xf numFmtId="0" fontId="10" fillId="0" borderId="47" xfId="0" applyFont="1" applyBorder="1"/>
    <xf numFmtId="3" fontId="10" fillId="0" borderId="48" xfId="0" applyNumberFormat="1" applyFont="1" applyBorder="1"/>
    <xf numFmtId="9" fontId="10" fillId="0" borderId="49" xfId="1" applyFont="1" applyFill="1" applyBorder="1"/>
    <xf numFmtId="9" fontId="9" fillId="0" borderId="0" xfId="1" applyFont="1" applyFill="1" applyBorder="1"/>
    <xf numFmtId="0" fontId="16" fillId="0" borderId="0" xfId="0" applyFont="1" applyAlignment="1">
      <alignment vertical="center"/>
    </xf>
    <xf numFmtId="14" fontId="9" fillId="0" borderId="0" xfId="0" applyNumberFormat="1" applyFont="1" applyAlignment="1">
      <alignment vertical="center"/>
    </xf>
    <xf numFmtId="0" fontId="12" fillId="0" borderId="0" xfId="0" applyFont="1" applyAlignment="1">
      <alignment vertical="center"/>
    </xf>
    <xf numFmtId="0" fontId="9" fillId="0" borderId="1" xfId="0" applyFont="1" applyBorder="1" applyAlignment="1">
      <alignment horizontal="right" vertical="center" wrapText="1"/>
    </xf>
    <xf numFmtId="0" fontId="9" fillId="0" borderId="5" xfId="0" applyFont="1" applyBorder="1" applyAlignment="1">
      <alignment vertical="center"/>
    </xf>
    <xf numFmtId="0" fontId="9" fillId="0" borderId="5" xfId="0" applyFont="1" applyBorder="1" applyAlignment="1">
      <alignment horizontal="right" vertical="center" wrapText="1"/>
    </xf>
    <xf numFmtId="0" fontId="9" fillId="0" borderId="39" xfId="0" applyFont="1" applyBorder="1" applyAlignment="1">
      <alignment horizontal="right" vertical="center" wrapText="1"/>
    </xf>
    <xf numFmtId="9" fontId="9" fillId="0" borderId="23" xfId="1" applyFont="1" applyFill="1" applyBorder="1" applyAlignment="1">
      <alignment horizontal="right" vertical="center" wrapText="1"/>
    </xf>
    <xf numFmtId="0" fontId="9" fillId="0" borderId="41" xfId="0" applyFont="1" applyBorder="1" applyAlignment="1">
      <alignment horizontal="right" vertical="center" wrapText="1"/>
    </xf>
    <xf numFmtId="9" fontId="9" fillId="0" borderId="4" xfId="1" applyFont="1" applyFill="1" applyBorder="1" applyAlignment="1">
      <alignment horizontal="right" vertical="center" wrapText="1"/>
    </xf>
    <xf numFmtId="0" fontId="10" fillId="0" borderId="47" xfId="0" applyFont="1" applyBorder="1" applyAlignment="1">
      <alignment horizontal="left" vertical="center" wrapText="1"/>
    </xf>
    <xf numFmtId="0" fontId="10" fillId="0" borderId="47" xfId="0" applyFont="1" applyBorder="1" applyAlignment="1">
      <alignment horizontal="right" vertical="center" wrapText="1"/>
    </xf>
    <xf numFmtId="0" fontId="10" fillId="0" borderId="48" xfId="0" applyFont="1" applyBorder="1"/>
    <xf numFmtId="0" fontId="16" fillId="0" borderId="0" xfId="0" applyFont="1" applyAlignment="1">
      <alignment horizontal="left" vertical="center"/>
    </xf>
    <xf numFmtId="0" fontId="16" fillId="0" borderId="0" xfId="0" applyFont="1" applyAlignment="1">
      <alignment horizontal="left" vertical="center" wrapText="1"/>
    </xf>
    <xf numFmtId="0" fontId="16" fillId="0" borderId="0" xfId="0" applyFont="1" applyAlignment="1">
      <alignment vertical="center" wrapText="1"/>
    </xf>
    <xf numFmtId="0" fontId="16" fillId="0" borderId="0" xfId="0" applyFont="1" applyAlignment="1">
      <alignment horizontal="left" wrapText="1"/>
    </xf>
    <xf numFmtId="0" fontId="5" fillId="0" borderId="0" xfId="0" applyFont="1" applyAlignment="1">
      <alignment horizontal="left" vertical="center"/>
    </xf>
    <xf numFmtId="0" fontId="5" fillId="0" borderId="0" xfId="0" applyFont="1" applyAlignment="1">
      <alignment vertical="center" wrapText="1"/>
    </xf>
    <xf numFmtId="0" fontId="3" fillId="0" borderId="5" xfId="0" applyFont="1" applyBorder="1" applyAlignment="1">
      <alignment horizontal="left"/>
    </xf>
    <xf numFmtId="9" fontId="3" fillId="0" borderId="5" xfId="1" applyFont="1" applyFill="1" applyBorder="1" applyAlignment="1">
      <alignment horizontal="right"/>
    </xf>
    <xf numFmtId="9" fontId="3" fillId="0" borderId="5" xfId="1" applyFont="1" applyBorder="1" applyAlignment="1">
      <alignment horizontal="right"/>
    </xf>
    <xf numFmtId="9" fontId="3" fillId="0" borderId="23" xfId="1" applyFont="1" applyBorder="1" applyAlignment="1">
      <alignment horizontal="right"/>
    </xf>
    <xf numFmtId="9" fontId="3" fillId="0" borderId="0" xfId="1" applyFont="1" applyBorder="1" applyAlignment="1">
      <alignment horizontal="right"/>
    </xf>
    <xf numFmtId="9" fontId="3" fillId="0" borderId="4" xfId="1" applyFont="1" applyBorder="1" applyAlignment="1">
      <alignment horizontal="right"/>
    </xf>
    <xf numFmtId="9" fontId="3" fillId="0" borderId="4" xfId="1" applyFont="1" applyBorder="1"/>
    <xf numFmtId="9" fontId="5" fillId="0" borderId="1" xfId="1" applyFont="1" applyFill="1" applyBorder="1"/>
    <xf numFmtId="9" fontId="5" fillId="0" borderId="52" xfId="1" applyFont="1" applyFill="1" applyBorder="1"/>
    <xf numFmtId="0" fontId="3" fillId="0" borderId="7" xfId="0" applyFont="1" applyBorder="1" applyAlignment="1">
      <alignment horizontal="left"/>
    </xf>
    <xf numFmtId="9" fontId="3" fillId="0" borderId="7" xfId="1" applyFont="1" applyFill="1" applyBorder="1" applyAlignment="1">
      <alignment horizontal="right"/>
    </xf>
    <xf numFmtId="9" fontId="3" fillId="0" borderId="8" xfId="1" applyFont="1" applyFill="1" applyBorder="1" applyAlignment="1">
      <alignment horizontal="right"/>
    </xf>
    <xf numFmtId="9" fontId="3" fillId="0" borderId="5" xfId="1" applyFont="1" applyFill="1" applyBorder="1"/>
    <xf numFmtId="9" fontId="3" fillId="0" borderId="5" xfId="1" applyFont="1" applyBorder="1"/>
    <xf numFmtId="9" fontId="3" fillId="0" borderId="23" xfId="1" applyFont="1" applyBorder="1"/>
    <xf numFmtId="9" fontId="5" fillId="0" borderId="6" xfId="1" applyFont="1" applyBorder="1"/>
    <xf numFmtId="0" fontId="9" fillId="0" borderId="2" xfId="0" applyFont="1" applyBorder="1" applyAlignment="1">
      <alignment vertical="center"/>
    </xf>
    <xf numFmtId="0" fontId="9" fillId="0" borderId="29" xfId="0" applyFont="1" applyBorder="1" applyAlignment="1">
      <alignment horizontal="right" vertical="center" wrapText="1"/>
    </xf>
    <xf numFmtId="1" fontId="9" fillId="0" borderId="0" xfId="0" applyNumberFormat="1" applyFont="1" applyAlignment="1">
      <alignment horizontal="right"/>
    </xf>
    <xf numFmtId="1" fontId="9" fillId="0" borderId="30" xfId="0" applyNumberFormat="1" applyFont="1" applyBorder="1" applyAlignment="1">
      <alignment horizontal="right"/>
    </xf>
    <xf numFmtId="1" fontId="10" fillId="0" borderId="47" xfId="0" applyNumberFormat="1" applyFont="1" applyBorder="1" applyAlignment="1">
      <alignment horizontal="right"/>
    </xf>
    <xf numFmtId="1" fontId="10" fillId="0" borderId="50" xfId="0" applyNumberFormat="1" applyFont="1" applyBorder="1" applyAlignment="1">
      <alignment horizontal="right"/>
    </xf>
    <xf numFmtId="1" fontId="10" fillId="0" borderId="0" xfId="0" applyNumberFormat="1" applyFont="1" applyAlignment="1">
      <alignment horizontal="right"/>
    </xf>
    <xf numFmtId="1" fontId="10" fillId="0" borderId="53" xfId="0" applyNumberFormat="1" applyFont="1" applyBorder="1" applyAlignment="1">
      <alignment horizontal="right"/>
    </xf>
    <xf numFmtId="1" fontId="9" fillId="0" borderId="54" xfId="0" applyNumberFormat="1" applyFont="1" applyBorder="1" applyAlignment="1">
      <alignment horizontal="right"/>
    </xf>
    <xf numFmtId="0" fontId="28" fillId="0" borderId="0" xfId="0" applyFont="1"/>
    <xf numFmtId="0" fontId="8" fillId="0" borderId="0" xfId="0" applyFont="1" applyAlignment="1">
      <alignment horizontal="left" vertical="center"/>
    </xf>
    <xf numFmtId="0" fontId="8" fillId="0" borderId="0" xfId="0" applyFont="1"/>
    <xf numFmtId="9" fontId="9" fillId="0" borderId="0" xfId="1" applyFont="1" applyAlignment="1">
      <alignment horizontal="right"/>
    </xf>
    <xf numFmtId="9" fontId="9" fillId="0" borderId="30" xfId="1" applyFont="1" applyBorder="1" applyAlignment="1">
      <alignment horizontal="right"/>
    </xf>
    <xf numFmtId="9" fontId="10" fillId="0" borderId="47" xfId="1" applyFont="1" applyBorder="1" applyAlignment="1">
      <alignment horizontal="right"/>
    </xf>
    <xf numFmtId="9" fontId="10" fillId="0" borderId="50" xfId="1" applyFont="1" applyBorder="1" applyAlignment="1">
      <alignment horizontal="right"/>
    </xf>
    <xf numFmtId="1" fontId="9" fillId="0" borderId="5" xfId="0" applyNumberFormat="1" applyFont="1" applyBorder="1" applyAlignment="1">
      <alignment horizontal="right"/>
    </xf>
    <xf numFmtId="165" fontId="9" fillId="0" borderId="0" xfId="0" applyNumberFormat="1" applyFont="1" applyAlignment="1">
      <alignment horizontal="right"/>
    </xf>
    <xf numFmtId="165" fontId="9" fillId="0" borderId="30" xfId="0" applyNumberFormat="1" applyFont="1" applyBorder="1" applyAlignment="1">
      <alignment horizontal="right"/>
    </xf>
    <xf numFmtId="165" fontId="10" fillId="0" borderId="47" xfId="0" applyNumberFormat="1" applyFont="1" applyBorder="1" applyAlignment="1">
      <alignment horizontal="right"/>
    </xf>
    <xf numFmtId="165" fontId="10" fillId="0" borderId="50" xfId="0" applyNumberFormat="1" applyFont="1" applyBorder="1" applyAlignment="1">
      <alignment horizontal="right"/>
    </xf>
    <xf numFmtId="0" fontId="5" fillId="0" borderId="2" xfId="0" applyFont="1" applyBorder="1" applyAlignment="1">
      <alignment vertical="center"/>
    </xf>
    <xf numFmtId="0" fontId="20" fillId="0" borderId="2" xfId="0" applyFont="1" applyBorder="1" applyAlignment="1">
      <alignment horizontal="left" vertical="center" wrapText="1"/>
    </xf>
    <xf numFmtId="3" fontId="3" fillId="0" borderId="0" xfId="0" applyNumberFormat="1" applyFont="1" applyAlignment="1">
      <alignment horizontal="left"/>
    </xf>
    <xf numFmtId="0" fontId="13" fillId="0" borderId="0" xfId="0" applyFont="1" applyAlignment="1">
      <alignment horizontal="left" indent="2"/>
    </xf>
    <xf numFmtId="0" fontId="13" fillId="0" borderId="0" xfId="0" applyFont="1" applyAlignment="1">
      <alignment horizontal="right"/>
    </xf>
    <xf numFmtId="0" fontId="13" fillId="0" borderId="0" xfId="0" applyFont="1" applyAlignment="1">
      <alignment horizontal="left"/>
    </xf>
    <xf numFmtId="3" fontId="13" fillId="0" borderId="30" xfId="0" applyNumberFormat="1" applyFont="1" applyBorder="1" applyAlignment="1">
      <alignment horizontal="right"/>
    </xf>
    <xf numFmtId="3" fontId="13" fillId="0" borderId="0" xfId="0" applyNumberFormat="1" applyFont="1" applyAlignment="1">
      <alignment horizontal="left"/>
    </xf>
    <xf numFmtId="0" fontId="3" fillId="0" borderId="30" xfId="0" applyFont="1" applyBorder="1" applyAlignment="1">
      <alignment horizontal="right"/>
    </xf>
    <xf numFmtId="0" fontId="13" fillId="0" borderId="30" xfId="0" applyFont="1" applyBorder="1" applyAlignment="1">
      <alignment horizontal="right"/>
    </xf>
    <xf numFmtId="0" fontId="13" fillId="0" borderId="0" xfId="0" applyFont="1" applyAlignment="1">
      <alignment horizontal="left" indent="4"/>
    </xf>
    <xf numFmtId="0" fontId="3" fillId="0" borderId="2" xfId="0" applyFont="1" applyBorder="1"/>
    <xf numFmtId="0" fontId="3" fillId="0" borderId="2" xfId="0" applyFont="1" applyBorder="1" applyAlignment="1">
      <alignment horizontal="left"/>
    </xf>
    <xf numFmtId="3" fontId="3" fillId="0" borderId="29" xfId="0" applyNumberFormat="1" applyFont="1" applyBorder="1" applyAlignment="1">
      <alignment horizontal="right"/>
    </xf>
    <xf numFmtId="3" fontId="3" fillId="0" borderId="2" xfId="0" applyNumberFormat="1" applyFont="1" applyBorder="1" applyAlignment="1">
      <alignment horizontal="left"/>
    </xf>
    <xf numFmtId="0" fontId="5" fillId="0" borderId="5" xfId="0" applyFont="1" applyBorder="1"/>
    <xf numFmtId="9" fontId="5" fillId="0" borderId="5" xfId="1" applyFont="1" applyBorder="1" applyAlignment="1">
      <alignment horizontal="right"/>
    </xf>
    <xf numFmtId="1" fontId="31" fillId="0" borderId="5" xfId="1" applyNumberFormat="1" applyFont="1" applyBorder="1" applyAlignment="1">
      <alignment horizontal="left"/>
    </xf>
    <xf numFmtId="9" fontId="5" fillId="0" borderId="43" xfId="1" applyFont="1" applyBorder="1" applyAlignment="1">
      <alignment horizontal="right"/>
    </xf>
    <xf numFmtId="9" fontId="13" fillId="0" borderId="0" xfId="1" applyFont="1" applyBorder="1" applyAlignment="1">
      <alignment horizontal="right"/>
    </xf>
    <xf numFmtId="1" fontId="14" fillId="0" borderId="0" xfId="1" applyNumberFormat="1" applyFont="1" applyBorder="1" applyAlignment="1">
      <alignment horizontal="left"/>
    </xf>
    <xf numFmtId="9" fontId="13" fillId="0" borderId="30" xfId="1" applyFont="1" applyBorder="1" applyAlignment="1">
      <alignment horizontal="right"/>
    </xf>
    <xf numFmtId="1" fontId="20" fillId="0" borderId="0" xfId="1" applyNumberFormat="1" applyFont="1" applyBorder="1" applyAlignment="1">
      <alignment horizontal="left"/>
    </xf>
    <xf numFmtId="9" fontId="3" fillId="0" borderId="30" xfId="1" applyFont="1" applyBorder="1" applyAlignment="1">
      <alignment horizontal="right"/>
    </xf>
    <xf numFmtId="0" fontId="13" fillId="0" borderId="55" xfId="0" applyFont="1" applyBorder="1" applyAlignment="1">
      <alignment horizontal="left" indent="4"/>
    </xf>
    <xf numFmtId="9" fontId="13" fillId="0" borderId="55" xfId="1" applyFont="1" applyBorder="1" applyAlignment="1">
      <alignment horizontal="right"/>
    </xf>
    <xf numFmtId="1" fontId="14" fillId="0" borderId="55" xfId="1" applyNumberFormat="1" applyFont="1" applyBorder="1" applyAlignment="1">
      <alignment horizontal="left"/>
    </xf>
    <xf numFmtId="9" fontId="13" fillId="0" borderId="55" xfId="1" applyFont="1" applyFill="1" applyBorder="1" applyAlignment="1">
      <alignment horizontal="right"/>
    </xf>
    <xf numFmtId="1" fontId="14" fillId="0" borderId="55" xfId="1" applyNumberFormat="1" applyFont="1" applyFill="1" applyBorder="1" applyAlignment="1">
      <alignment horizontal="left"/>
    </xf>
    <xf numFmtId="9" fontId="13" fillId="0" borderId="56" xfId="1" applyFont="1" applyBorder="1" applyAlignment="1">
      <alignment horizontal="right"/>
    </xf>
    <xf numFmtId="9" fontId="24" fillId="0" borderId="0" xfId="1" applyFont="1" applyAlignment="1">
      <alignment horizontal="right"/>
    </xf>
    <xf numFmtId="9" fontId="24" fillId="0" borderId="0" xfId="1" applyFont="1" applyAlignment="1">
      <alignment horizontal="left"/>
    </xf>
    <xf numFmtId="9" fontId="24" fillId="0" borderId="0" xfId="1" applyFont="1" applyFill="1" applyAlignment="1">
      <alignment horizontal="left"/>
    </xf>
    <xf numFmtId="9" fontId="3" fillId="0" borderId="0" xfId="1" applyFont="1" applyAlignment="1">
      <alignment horizontal="right"/>
    </xf>
    <xf numFmtId="9" fontId="3" fillId="0" borderId="0" xfId="1" applyFont="1" applyAlignment="1">
      <alignment horizontal="left"/>
    </xf>
    <xf numFmtId="9" fontId="5" fillId="0" borderId="5" xfId="1" applyFont="1" applyFill="1" applyBorder="1" applyAlignment="1">
      <alignment horizontal="right"/>
    </xf>
    <xf numFmtId="1" fontId="31" fillId="0" borderId="5" xfId="1" applyNumberFormat="1" applyFont="1" applyFill="1" applyBorder="1" applyAlignment="1">
      <alignment horizontal="left"/>
    </xf>
    <xf numFmtId="9" fontId="13" fillId="0" borderId="0" xfId="1" applyFont="1" applyFill="1" applyBorder="1" applyAlignment="1">
      <alignment horizontal="right"/>
    </xf>
    <xf numFmtId="1" fontId="14" fillId="0" borderId="0" xfId="1" applyNumberFormat="1" applyFont="1" applyFill="1" applyBorder="1" applyAlignment="1">
      <alignment horizontal="left"/>
    </xf>
    <xf numFmtId="1" fontId="20" fillId="0" borderId="0" xfId="1" applyNumberFormat="1" applyFont="1" applyFill="1" applyBorder="1" applyAlignment="1">
      <alignment horizontal="left"/>
    </xf>
    <xf numFmtId="0" fontId="16" fillId="0" borderId="0" xfId="0" applyFont="1" applyAlignment="1">
      <alignment wrapText="1"/>
    </xf>
    <xf numFmtId="9" fontId="3" fillId="0" borderId="0" xfId="1" applyFont="1" applyBorder="1" applyAlignment="1">
      <alignment horizontal="left"/>
    </xf>
    <xf numFmtId="0" fontId="3" fillId="0" borderId="5" xfId="0" applyFont="1" applyBorder="1"/>
    <xf numFmtId="0" fontId="3" fillId="0" borderId="5" xfId="0" applyFont="1" applyBorder="1" applyAlignment="1">
      <alignment horizontal="right"/>
    </xf>
    <xf numFmtId="3" fontId="3" fillId="0" borderId="43" xfId="0" applyNumberFormat="1" applyFont="1" applyBorder="1" applyAlignment="1">
      <alignment horizontal="right"/>
    </xf>
    <xf numFmtId="9" fontId="5" fillId="0" borderId="5" xfId="1" applyFont="1" applyBorder="1" applyAlignment="1">
      <alignment horizontal="left"/>
    </xf>
    <xf numFmtId="9" fontId="3" fillId="0" borderId="0" xfId="1" applyFont="1"/>
    <xf numFmtId="0" fontId="13" fillId="0" borderId="0" xfId="0" applyFont="1"/>
    <xf numFmtId="9" fontId="13" fillId="0" borderId="0" xfId="1" applyFont="1" applyBorder="1" applyAlignment="1">
      <alignment horizontal="left"/>
    </xf>
    <xf numFmtId="0" fontId="13" fillId="0" borderId="1" xfId="0" applyFont="1" applyBorder="1"/>
    <xf numFmtId="9" fontId="13" fillId="0" borderId="1" xfId="1" applyFont="1" applyBorder="1" applyAlignment="1">
      <alignment horizontal="right"/>
    </xf>
    <xf numFmtId="9" fontId="5" fillId="0" borderId="1" xfId="1" applyFont="1" applyBorder="1" applyAlignment="1">
      <alignment horizontal="left"/>
    </xf>
    <xf numFmtId="9" fontId="13" fillId="0" borderId="31" xfId="1" applyFont="1" applyBorder="1" applyAlignment="1">
      <alignment horizontal="right"/>
    </xf>
    <xf numFmtId="0" fontId="20" fillId="0" borderId="2" xfId="0" applyFont="1" applyBorder="1" applyAlignment="1">
      <alignment horizontal="right" vertical="center" wrapText="1"/>
    </xf>
    <xf numFmtId="3" fontId="3" fillId="0" borderId="5" xfId="0" applyNumberFormat="1" applyFont="1" applyBorder="1"/>
    <xf numFmtId="3" fontId="3" fillId="0" borderId="2" xfId="0" applyNumberFormat="1" applyFont="1" applyBorder="1"/>
    <xf numFmtId="9" fontId="5" fillId="0" borderId="5" xfId="1" applyFont="1" applyBorder="1" applyAlignment="1"/>
    <xf numFmtId="9" fontId="5" fillId="0" borderId="5" xfId="1" applyFont="1" applyBorder="1"/>
    <xf numFmtId="0" fontId="13" fillId="0" borderId="57" xfId="0" applyFont="1" applyBorder="1"/>
    <xf numFmtId="9" fontId="13" fillId="0" borderId="57" xfId="1" applyFont="1" applyBorder="1" applyAlignment="1"/>
    <xf numFmtId="9" fontId="13" fillId="0" borderId="57" xfId="1" applyFont="1" applyBorder="1" applyAlignment="1">
      <alignment horizontal="right"/>
    </xf>
    <xf numFmtId="9" fontId="13" fillId="0" borderId="57" xfId="1" applyFont="1" applyBorder="1"/>
    <xf numFmtId="9" fontId="3" fillId="0" borderId="0" xfId="1" applyFont="1" applyAlignment="1"/>
    <xf numFmtId="9" fontId="5" fillId="0" borderId="5" xfId="1" applyFont="1" applyFill="1" applyBorder="1"/>
    <xf numFmtId="9" fontId="24" fillId="0" borderId="0" xfId="1" applyFont="1" applyAlignment="1"/>
    <xf numFmtId="9" fontId="24" fillId="0" borderId="0" xfId="1" applyFont="1"/>
    <xf numFmtId="0" fontId="3" fillId="3" borderId="0" xfId="0" applyFont="1" applyFill="1"/>
    <xf numFmtId="0" fontId="3" fillId="4" borderId="0" xfId="0" applyFont="1" applyFill="1" applyAlignment="1">
      <alignment horizontal="left"/>
    </xf>
    <xf numFmtId="0" fontId="3" fillId="4" borderId="0" xfId="0" applyFont="1" applyFill="1"/>
    <xf numFmtId="0" fontId="4" fillId="2" borderId="0" xfId="0" applyFont="1" applyFill="1" applyAlignment="1">
      <alignment horizontal="left" wrapText="1"/>
    </xf>
    <xf numFmtId="0" fontId="16" fillId="0" borderId="0" xfId="0" applyFont="1" applyAlignment="1">
      <alignment horizontal="left" wrapText="1"/>
    </xf>
    <xf numFmtId="0" fontId="10" fillId="0" borderId="0" xfId="0" applyFont="1" applyAlignment="1">
      <alignment horizontal="left" wrapText="1"/>
    </xf>
    <xf numFmtId="0" fontId="10" fillId="0" borderId="0" xfId="0" applyFont="1" applyAlignment="1">
      <alignment horizontal="left" vertical="center" wrapText="1"/>
    </xf>
    <xf numFmtId="0" fontId="16" fillId="0" borderId="5" xfId="0" applyFont="1" applyBorder="1" applyAlignment="1">
      <alignment horizontal="left" vertical="center" wrapText="1"/>
    </xf>
    <xf numFmtId="0" fontId="19" fillId="2" borderId="0" xfId="0" applyFont="1" applyFill="1" applyAlignment="1">
      <alignment horizontal="left" vertical="top" wrapText="1"/>
    </xf>
    <xf numFmtId="0" fontId="9" fillId="0" borderId="5" xfId="0" applyFont="1" applyBorder="1" applyAlignment="1">
      <alignment horizontal="left" vertical="center"/>
    </xf>
    <xf numFmtId="0" fontId="9" fillId="0" borderId="1" xfId="0" applyFont="1" applyBorder="1" applyAlignment="1">
      <alignment horizontal="left" vertical="center"/>
    </xf>
    <xf numFmtId="0" fontId="9" fillId="0" borderId="2" xfId="0" applyFont="1" applyBorder="1" applyAlignment="1">
      <alignment horizontal="center" vertical="center" wrapText="1"/>
    </xf>
    <xf numFmtId="0" fontId="9" fillId="0" borderId="35" xfId="0" applyFont="1" applyBorder="1" applyAlignment="1">
      <alignment horizontal="center" vertical="center" wrapText="1"/>
    </xf>
    <xf numFmtId="0" fontId="9" fillId="0" borderId="23" xfId="0" applyFont="1" applyBorder="1" applyAlignment="1">
      <alignment horizontal="right" vertical="center" wrapText="1"/>
    </xf>
    <xf numFmtId="0" fontId="9" fillId="0" borderId="6" xfId="0" applyFont="1" applyBorder="1" applyAlignment="1">
      <alignment horizontal="right" vertical="center" wrapText="1"/>
    </xf>
    <xf numFmtId="0" fontId="3" fillId="0" borderId="5" xfId="0" applyFont="1" applyBorder="1" applyAlignment="1">
      <alignment horizontal="left" vertical="center" wrapText="1"/>
    </xf>
    <xf numFmtId="0" fontId="3" fillId="0" borderId="1" xfId="0" applyFont="1" applyBorder="1" applyAlignment="1">
      <alignment horizontal="left" vertical="center" wrapText="1"/>
    </xf>
    <xf numFmtId="0" fontId="3" fillId="0" borderId="2" xfId="0" applyFont="1" applyBorder="1" applyAlignment="1">
      <alignment horizontal="center"/>
    </xf>
    <xf numFmtId="0" fontId="3" fillId="0" borderId="38" xfId="0" applyFont="1" applyBorder="1" applyAlignment="1">
      <alignment horizontal="center"/>
    </xf>
    <xf numFmtId="0" fontId="3" fillId="0" borderId="39" xfId="0" applyFont="1" applyBorder="1" applyAlignment="1">
      <alignment horizontal="center" vertical="center" wrapText="1"/>
    </xf>
    <xf numFmtId="0" fontId="3" fillId="0" borderId="40"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 xfId="0" applyFont="1" applyBorder="1" applyAlignment="1">
      <alignment horizontal="center" vertical="center" wrapText="1"/>
    </xf>
    <xf numFmtId="0" fontId="3" fillId="0" borderId="5" xfId="0" applyFont="1" applyBorder="1" applyAlignment="1">
      <alignment horizontal="left" vertical="center"/>
    </xf>
    <xf numFmtId="0" fontId="3" fillId="0" borderId="1" xfId="0" applyFont="1" applyBorder="1" applyAlignment="1">
      <alignment horizontal="left" vertical="center"/>
    </xf>
    <xf numFmtId="0" fontId="3" fillId="0" borderId="2" xfId="0" applyFont="1" applyBorder="1" applyAlignment="1">
      <alignment horizontal="center" vertical="center"/>
    </xf>
    <xf numFmtId="0" fontId="3" fillId="0" borderId="3" xfId="0" applyFont="1" applyBorder="1" applyAlignment="1">
      <alignment horizontal="center" vertical="center" wrapText="1"/>
    </xf>
    <xf numFmtId="0" fontId="3" fillId="0" borderId="2" xfId="0" applyFont="1" applyBorder="1" applyAlignment="1">
      <alignment horizontal="center" vertical="center" wrapText="1"/>
    </xf>
    <xf numFmtId="0" fontId="19" fillId="0" borderId="0" xfId="0" applyFont="1" applyAlignment="1">
      <alignment horizontal="left" wrapText="1"/>
    </xf>
    <xf numFmtId="0" fontId="16" fillId="0" borderId="0" xfId="0" applyFont="1" applyAlignment="1">
      <alignment horizontal="left" vertical="center" wrapText="1"/>
    </xf>
    <xf numFmtId="0" fontId="9" fillId="0" borderId="2" xfId="0" applyFont="1" applyBorder="1" applyAlignment="1">
      <alignment horizontal="center" wrapText="1"/>
    </xf>
    <xf numFmtId="0" fontId="9" fillId="0" borderId="35" xfId="0" applyFont="1" applyBorder="1" applyAlignment="1">
      <alignment horizontal="center" wrapText="1"/>
    </xf>
    <xf numFmtId="0" fontId="9" fillId="0" borderId="5" xfId="0" applyFont="1" applyBorder="1" applyAlignment="1">
      <alignment horizontal="right" vertical="center" wrapText="1"/>
    </xf>
    <xf numFmtId="0" fontId="9" fillId="0" borderId="1" xfId="0" applyFont="1" applyBorder="1" applyAlignment="1">
      <alignment horizontal="right" vertical="center" wrapText="1"/>
    </xf>
    <xf numFmtId="0" fontId="9" fillId="0" borderId="5" xfId="0" applyFont="1" applyBorder="1" applyAlignment="1">
      <alignment horizontal="left" vertical="center" wrapText="1"/>
    </xf>
    <xf numFmtId="0" fontId="9" fillId="0" borderId="1" xfId="0" applyFont="1" applyBorder="1" applyAlignment="1">
      <alignment horizontal="left" vertical="center" wrapText="1"/>
    </xf>
    <xf numFmtId="0" fontId="5" fillId="0" borderId="0" xfId="0" applyFont="1" applyAlignment="1">
      <alignment horizontal="left" wrapText="1"/>
    </xf>
  </cellXfs>
  <cellStyles count="3">
    <cellStyle name="Hyperlink" xfId="2" builtinId="8"/>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 Id="rId27"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9525</xdr:rowOff>
    </xdr:from>
    <xdr:to>
      <xdr:col>1</xdr:col>
      <xdr:colOff>619124</xdr:colOff>
      <xdr:row>5</xdr:row>
      <xdr:rowOff>87630</xdr:rowOff>
    </xdr:to>
    <xdr:pic>
      <xdr:nvPicPr>
        <xdr:cNvPr id="2" name="Picture 1" descr="S:\Communications\Branding\SCO brand\hi-res files\SCO_colour_AW_CMYK.png">
          <a:extLst>
            <a:ext uri="{FF2B5EF4-FFF2-40B4-BE49-F238E27FC236}">
              <a16:creationId xmlns:a16="http://schemas.microsoft.com/office/drawing/2014/main" id="{6A11E80A-BD6B-4461-8C71-BE3085263BAF}"/>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9525"/>
          <a:ext cx="2105024" cy="982980"/>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45EDAA-C247-4BD1-A767-FBCDCF61494F}">
  <sheetPr codeName="Sheet40">
    <pageSetUpPr fitToPage="1"/>
  </sheetPr>
  <dimension ref="A8:G22"/>
  <sheetViews>
    <sheetView zoomScaleNormal="100" zoomScaleSheetLayoutView="100" workbookViewId="0">
      <selection activeCell="A14" sqref="A14"/>
    </sheetView>
  </sheetViews>
  <sheetFormatPr defaultColWidth="22.28515625" defaultRowHeight="14.25" x14ac:dyDescent="0.2"/>
  <cols>
    <col min="1" max="16384" width="22.28515625" style="2"/>
  </cols>
  <sheetData>
    <row r="8" spans="1:7" ht="30" x14ac:dyDescent="0.4">
      <c r="A8" s="1" t="s">
        <v>0</v>
      </c>
    </row>
    <row r="9" spans="1:7" ht="63" customHeight="1" x14ac:dyDescent="0.3">
      <c r="A9" s="379" t="s">
        <v>1</v>
      </c>
      <c r="B9" s="379"/>
      <c r="C9" s="379"/>
      <c r="D9" s="379"/>
      <c r="E9" s="379"/>
      <c r="F9" s="3"/>
      <c r="G9" s="3"/>
    </row>
    <row r="10" spans="1:7" ht="30" x14ac:dyDescent="0.4">
      <c r="A10" s="1"/>
    </row>
    <row r="11" spans="1:7" ht="20.25" x14ac:dyDescent="0.3">
      <c r="A11" s="4" t="s">
        <v>2</v>
      </c>
    </row>
    <row r="12" spans="1:7" ht="20.25" x14ac:dyDescent="0.3">
      <c r="A12" s="4" t="s">
        <v>3</v>
      </c>
    </row>
    <row r="13" spans="1:7" ht="20.25" x14ac:dyDescent="0.3">
      <c r="A13" s="4" t="s">
        <v>191</v>
      </c>
    </row>
    <row r="18" spans="1:2" ht="15" x14ac:dyDescent="0.25">
      <c r="A18" s="5" t="s">
        <v>4</v>
      </c>
      <c r="B18" s="2" t="s">
        <v>5</v>
      </c>
    </row>
    <row r="20" spans="1:2" ht="15" x14ac:dyDescent="0.25">
      <c r="A20" s="5" t="s">
        <v>6</v>
      </c>
      <c r="B20" s="2" t="s">
        <v>7</v>
      </c>
    </row>
    <row r="22" spans="1:2" ht="15" x14ac:dyDescent="0.25">
      <c r="A22" s="5"/>
      <c r="B22" s="6"/>
    </row>
  </sheetData>
  <mergeCells count="1">
    <mergeCell ref="A9:E9"/>
  </mergeCells>
  <pageMargins left="0.7" right="0.7" top="0.75" bottom="0.75" header="0.3" footer="0.3"/>
  <pageSetup paperSize="9"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6D731F-EFB6-494C-8E3E-1241CF2A3ABA}">
  <sheetPr codeName="Sheet48">
    <pageSetUpPr fitToPage="1"/>
  </sheetPr>
  <dimension ref="A1:H39"/>
  <sheetViews>
    <sheetView zoomScaleNormal="100" workbookViewId="0">
      <selection activeCell="L49" sqref="L49"/>
    </sheetView>
  </sheetViews>
  <sheetFormatPr defaultColWidth="8.7109375" defaultRowHeight="15" x14ac:dyDescent="0.25"/>
  <cols>
    <col min="1" max="1" width="18" customWidth="1"/>
    <col min="2" max="6" width="16.5703125" customWidth="1"/>
  </cols>
  <sheetData>
    <row r="1" spans="1:8" x14ac:dyDescent="0.25">
      <c r="A1" s="56" t="s">
        <v>248</v>
      </c>
    </row>
    <row r="3" spans="1:8" s="196" customFormat="1" ht="42.75" x14ac:dyDescent="0.25">
      <c r="A3" s="139" t="s">
        <v>107</v>
      </c>
      <c r="B3" s="197" t="s">
        <v>22</v>
      </c>
      <c r="C3" s="197" t="s">
        <v>28</v>
      </c>
      <c r="D3" s="197" t="s">
        <v>36</v>
      </c>
      <c r="E3" s="197" t="s">
        <v>40</v>
      </c>
      <c r="F3" s="198" t="s">
        <v>108</v>
      </c>
    </row>
    <row r="4" spans="1:8" x14ac:dyDescent="0.25">
      <c r="A4" s="110" t="s">
        <v>109</v>
      </c>
      <c r="B4" s="157">
        <v>496</v>
      </c>
      <c r="C4" s="157">
        <v>269</v>
      </c>
      <c r="D4" s="157">
        <v>176</v>
      </c>
      <c r="E4" s="157">
        <v>361</v>
      </c>
      <c r="F4" s="199">
        <v>1302</v>
      </c>
      <c r="H4" s="200"/>
    </row>
    <row r="5" spans="1:8" x14ac:dyDescent="0.25">
      <c r="A5" s="110" t="s">
        <v>110</v>
      </c>
      <c r="B5" s="157">
        <v>82</v>
      </c>
      <c r="C5" s="157">
        <v>48</v>
      </c>
      <c r="D5" s="157">
        <v>33</v>
      </c>
      <c r="E5" s="157">
        <v>98</v>
      </c>
      <c r="F5" s="199">
        <v>261</v>
      </c>
      <c r="H5" s="200"/>
    </row>
    <row r="6" spans="1:8" ht="15.75" thickBot="1" x14ac:dyDescent="0.3">
      <c r="A6" s="201" t="s">
        <v>46</v>
      </c>
      <c r="B6" s="202">
        <v>578</v>
      </c>
      <c r="C6" s="202">
        <v>317</v>
      </c>
      <c r="D6" s="202">
        <v>209</v>
      </c>
      <c r="E6" s="202">
        <v>459</v>
      </c>
      <c r="F6" s="203">
        <v>1563</v>
      </c>
      <c r="H6" s="200"/>
    </row>
    <row r="7" spans="1:8" ht="15" customHeight="1" thickTop="1" x14ac:dyDescent="0.25">
      <c r="A7" s="204" t="s">
        <v>111</v>
      </c>
      <c r="B7" s="205">
        <v>0.86</v>
      </c>
      <c r="C7" s="205">
        <v>0.85</v>
      </c>
      <c r="D7" s="205">
        <v>0.84</v>
      </c>
      <c r="E7" s="205">
        <v>0.79</v>
      </c>
      <c r="F7" s="205">
        <v>0.83</v>
      </c>
      <c r="H7" s="206"/>
    </row>
    <row r="8" spans="1:8" x14ac:dyDescent="0.25">
      <c r="A8" s="57" t="s">
        <v>49</v>
      </c>
      <c r="B8" s="172"/>
      <c r="C8" s="172"/>
      <c r="D8" s="172"/>
      <c r="E8" s="172"/>
      <c r="F8" s="172"/>
      <c r="H8" s="200"/>
    </row>
    <row r="9" spans="1:8" x14ac:dyDescent="0.25">
      <c r="B9" s="207"/>
      <c r="C9" s="207"/>
      <c r="D9" s="207"/>
      <c r="E9" s="207"/>
      <c r="F9" s="207"/>
      <c r="H9" s="200"/>
    </row>
    <row r="10" spans="1:8" x14ac:dyDescent="0.25">
      <c r="H10" s="200"/>
    </row>
    <row r="11" spans="1:8" x14ac:dyDescent="0.25">
      <c r="A11" s="56" t="s">
        <v>249</v>
      </c>
      <c r="H11" s="200"/>
    </row>
    <row r="12" spans="1:8" x14ac:dyDescent="0.25">
      <c r="H12" s="200"/>
    </row>
    <row r="13" spans="1:8" ht="42.75" x14ac:dyDescent="0.25">
      <c r="A13" s="139" t="s">
        <v>9</v>
      </c>
      <c r="B13" s="197" t="s">
        <v>22</v>
      </c>
      <c r="C13" s="197" t="s">
        <v>28</v>
      </c>
      <c r="D13" s="197" t="s">
        <v>36</v>
      </c>
      <c r="E13" s="197" t="s">
        <v>40</v>
      </c>
      <c r="F13" s="198" t="s">
        <v>108</v>
      </c>
      <c r="H13" s="200"/>
    </row>
    <row r="14" spans="1:8" x14ac:dyDescent="0.25">
      <c r="A14" s="110" t="s">
        <v>109</v>
      </c>
      <c r="B14" s="157">
        <v>115</v>
      </c>
      <c r="C14" s="157">
        <v>44</v>
      </c>
      <c r="D14" s="157">
        <v>54</v>
      </c>
      <c r="E14" s="157">
        <v>97</v>
      </c>
      <c r="F14" s="199">
        <v>310</v>
      </c>
      <c r="H14" s="200"/>
    </row>
    <row r="15" spans="1:8" x14ac:dyDescent="0.25">
      <c r="A15" s="110" t="s">
        <v>110</v>
      </c>
      <c r="B15" s="157">
        <v>7</v>
      </c>
      <c r="C15" s="157">
        <v>4</v>
      </c>
      <c r="D15" s="157">
        <v>1</v>
      </c>
      <c r="E15" s="157">
        <v>9</v>
      </c>
      <c r="F15" s="199">
        <v>21</v>
      </c>
      <c r="H15" s="200"/>
    </row>
    <row r="16" spans="1:8" ht="15.75" thickBot="1" x14ac:dyDescent="0.3">
      <c r="A16" s="201" t="s">
        <v>46</v>
      </c>
      <c r="B16" s="202">
        <v>122</v>
      </c>
      <c r="C16" s="202">
        <v>48</v>
      </c>
      <c r="D16" s="202">
        <v>55</v>
      </c>
      <c r="E16" s="202">
        <v>106</v>
      </c>
      <c r="F16" s="203">
        <v>331</v>
      </c>
      <c r="H16" s="200"/>
    </row>
    <row r="17" spans="1:8" ht="15" customHeight="1" thickTop="1" x14ac:dyDescent="0.25">
      <c r="A17" s="113" t="s">
        <v>111</v>
      </c>
      <c r="B17" s="208">
        <v>0.94</v>
      </c>
      <c r="C17" s="208">
        <v>0.92</v>
      </c>
      <c r="D17" s="208">
        <v>0.98</v>
      </c>
      <c r="E17" s="208">
        <v>0.92</v>
      </c>
      <c r="F17" s="208">
        <v>0.94</v>
      </c>
      <c r="H17" s="200"/>
    </row>
    <row r="18" spans="1:8" x14ac:dyDescent="0.25">
      <c r="A18" s="54" t="s">
        <v>91</v>
      </c>
      <c r="B18" s="172"/>
      <c r="C18" s="172"/>
      <c r="D18" s="172"/>
      <c r="E18" s="172"/>
      <c r="F18" s="172"/>
      <c r="H18" s="200"/>
    </row>
    <row r="19" spans="1:8" x14ac:dyDescent="0.25">
      <c r="A19" s="57" t="s">
        <v>49</v>
      </c>
      <c r="B19" s="172"/>
      <c r="C19" s="172"/>
      <c r="D19" s="172"/>
      <c r="E19" s="172"/>
      <c r="F19" s="172"/>
      <c r="H19" s="200"/>
    </row>
    <row r="20" spans="1:8" x14ac:dyDescent="0.25">
      <c r="H20" s="200"/>
    </row>
    <row r="21" spans="1:8" x14ac:dyDescent="0.25">
      <c r="H21" s="200"/>
    </row>
    <row r="22" spans="1:8" x14ac:dyDescent="0.25">
      <c r="A22" s="56" t="s">
        <v>250</v>
      </c>
      <c r="H22" s="200"/>
    </row>
    <row r="23" spans="1:8" x14ac:dyDescent="0.25">
      <c r="H23" s="200"/>
    </row>
    <row r="24" spans="1:8" ht="42.75" x14ac:dyDescent="0.25">
      <c r="A24" s="139" t="s">
        <v>9</v>
      </c>
      <c r="B24" s="197" t="s">
        <v>22</v>
      </c>
      <c r="C24" s="197" t="s">
        <v>28</v>
      </c>
      <c r="D24" s="197" t="s">
        <v>36</v>
      </c>
      <c r="E24" s="197" t="s">
        <v>40</v>
      </c>
      <c r="F24" s="198" t="s">
        <v>108</v>
      </c>
      <c r="H24" s="200"/>
    </row>
    <row r="25" spans="1:8" x14ac:dyDescent="0.25">
      <c r="A25" s="110" t="s">
        <v>109</v>
      </c>
      <c r="B25" s="157">
        <v>267</v>
      </c>
      <c r="C25" s="157">
        <v>163</v>
      </c>
      <c r="D25" s="157">
        <v>46</v>
      </c>
      <c r="E25" s="157">
        <v>169</v>
      </c>
      <c r="F25" s="199">
        <v>645</v>
      </c>
      <c r="H25" s="200"/>
    </row>
    <row r="26" spans="1:8" x14ac:dyDescent="0.25">
      <c r="A26" s="110" t="s">
        <v>110</v>
      </c>
      <c r="B26" s="157">
        <v>69</v>
      </c>
      <c r="C26" s="157">
        <v>32</v>
      </c>
      <c r="D26" s="157">
        <v>28</v>
      </c>
      <c r="E26" s="157">
        <v>77</v>
      </c>
      <c r="F26" s="199">
        <v>206</v>
      </c>
      <c r="H26" s="200"/>
    </row>
    <row r="27" spans="1:8" ht="15.75" thickBot="1" x14ac:dyDescent="0.3">
      <c r="A27" s="201" t="s">
        <v>46</v>
      </c>
      <c r="B27" s="202">
        <v>336</v>
      </c>
      <c r="C27" s="202">
        <v>195</v>
      </c>
      <c r="D27" s="202">
        <v>74</v>
      </c>
      <c r="E27" s="202">
        <v>246</v>
      </c>
      <c r="F27" s="203">
        <v>851</v>
      </c>
      <c r="H27" s="200"/>
    </row>
    <row r="28" spans="1:8" ht="15" customHeight="1" thickTop="1" x14ac:dyDescent="0.25">
      <c r="A28" s="113" t="s">
        <v>111</v>
      </c>
      <c r="B28" s="208">
        <v>0.79</v>
      </c>
      <c r="C28" s="208">
        <v>0.84</v>
      </c>
      <c r="D28" s="208">
        <v>0.62</v>
      </c>
      <c r="E28" s="208">
        <v>0.69</v>
      </c>
      <c r="F28" s="208">
        <v>0.76</v>
      </c>
      <c r="H28" s="200"/>
    </row>
    <row r="29" spans="1:8" x14ac:dyDescent="0.25">
      <c r="A29" s="57" t="s">
        <v>49</v>
      </c>
      <c r="B29" s="172"/>
      <c r="C29" s="172"/>
      <c r="D29" s="172"/>
      <c r="E29" s="172"/>
      <c r="F29" s="172"/>
      <c r="H29" s="200"/>
    </row>
    <row r="30" spans="1:8" x14ac:dyDescent="0.25">
      <c r="H30" s="200"/>
    </row>
    <row r="31" spans="1:8" x14ac:dyDescent="0.25">
      <c r="H31" s="200"/>
    </row>
    <row r="32" spans="1:8" x14ac:dyDescent="0.25">
      <c r="A32" s="56" t="s">
        <v>251</v>
      </c>
      <c r="H32" s="200"/>
    </row>
    <row r="33" spans="1:8" x14ac:dyDescent="0.25">
      <c r="H33" s="200"/>
    </row>
    <row r="34" spans="1:8" ht="42.75" x14ac:dyDescent="0.25">
      <c r="A34" s="139" t="s">
        <v>9</v>
      </c>
      <c r="B34" s="197" t="s">
        <v>22</v>
      </c>
      <c r="C34" s="197" t="s">
        <v>28</v>
      </c>
      <c r="D34" s="197" t="s">
        <v>36</v>
      </c>
      <c r="E34" s="197" t="s">
        <v>40</v>
      </c>
      <c r="F34" s="198" t="s">
        <v>108</v>
      </c>
      <c r="H34" s="200"/>
    </row>
    <row r="35" spans="1:8" x14ac:dyDescent="0.25">
      <c r="A35" s="110" t="s">
        <v>109</v>
      </c>
      <c r="B35" s="157">
        <v>114</v>
      </c>
      <c r="C35" s="157">
        <v>62</v>
      </c>
      <c r="D35" s="157">
        <v>76</v>
      </c>
      <c r="E35" s="157">
        <v>95</v>
      </c>
      <c r="F35" s="199">
        <v>347</v>
      </c>
      <c r="H35" s="200"/>
    </row>
    <row r="36" spans="1:8" x14ac:dyDescent="0.25">
      <c r="A36" s="110" t="s">
        <v>110</v>
      </c>
      <c r="B36" s="157">
        <v>6</v>
      </c>
      <c r="C36" s="157">
        <v>12</v>
      </c>
      <c r="D36" s="157">
        <v>4</v>
      </c>
      <c r="E36" s="157">
        <v>12</v>
      </c>
      <c r="F36" s="199">
        <v>34</v>
      </c>
      <c r="H36" s="200"/>
    </row>
    <row r="37" spans="1:8" ht="15.75" thickBot="1" x14ac:dyDescent="0.3">
      <c r="A37" s="201" t="s">
        <v>46</v>
      </c>
      <c r="B37" s="202">
        <v>120</v>
      </c>
      <c r="C37" s="202">
        <v>74</v>
      </c>
      <c r="D37" s="202">
        <v>80</v>
      </c>
      <c r="E37" s="202">
        <v>107</v>
      </c>
      <c r="F37" s="203">
        <v>381</v>
      </c>
      <c r="H37" s="200"/>
    </row>
    <row r="38" spans="1:8" ht="15" customHeight="1" thickTop="1" x14ac:dyDescent="0.25">
      <c r="A38" s="113" t="s">
        <v>111</v>
      </c>
      <c r="B38" s="208">
        <v>0.95</v>
      </c>
      <c r="C38" s="208">
        <v>0.84</v>
      </c>
      <c r="D38" s="208">
        <v>0.95</v>
      </c>
      <c r="E38" s="208">
        <v>0.89</v>
      </c>
      <c r="F38" s="208">
        <v>0.91</v>
      </c>
      <c r="H38" s="200"/>
    </row>
    <row r="39" spans="1:8" x14ac:dyDescent="0.25">
      <c r="A39" s="57" t="s">
        <v>49</v>
      </c>
    </row>
  </sheetData>
  <pageMargins left="0.7" right="0.7" top="0.75" bottom="0.75" header="0.3" footer="0.3"/>
  <pageSetup paperSize="9" scale="86"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5A9D82-0624-463E-91E0-589E07B2A3AE}">
  <sheetPr codeName="Sheet49">
    <pageSetUpPr fitToPage="1"/>
  </sheetPr>
  <dimension ref="A1:H16"/>
  <sheetViews>
    <sheetView zoomScaleNormal="100" zoomScaleSheetLayoutView="100" workbookViewId="0">
      <selection activeCell="L49" sqref="L49"/>
    </sheetView>
  </sheetViews>
  <sheetFormatPr defaultColWidth="9.28515625" defaultRowHeight="14.25" x14ac:dyDescent="0.2"/>
  <cols>
    <col min="1" max="1" width="14.7109375" style="9" customWidth="1"/>
    <col min="2" max="2" width="10.7109375" style="9" customWidth="1"/>
    <col min="3" max="3" width="11.28515625" style="9" customWidth="1"/>
    <col min="4" max="4" width="9.28515625" style="9"/>
    <col min="5" max="5" width="13.28515625" style="9" customWidth="1"/>
    <col min="6" max="6" width="14.28515625" style="9" customWidth="1"/>
    <col min="7" max="8" width="9.28515625" style="9"/>
    <col min="9" max="9" width="13" style="9" customWidth="1"/>
    <col min="10" max="16384" width="9.28515625" style="9"/>
  </cols>
  <sheetData>
    <row r="1" spans="1:8" s="55" customFormat="1" ht="15" x14ac:dyDescent="0.25">
      <c r="A1" s="56" t="s">
        <v>252</v>
      </c>
      <c r="B1" s="9"/>
      <c r="C1" s="9"/>
      <c r="D1" s="9"/>
      <c r="E1" s="9"/>
      <c r="F1" s="9"/>
      <c r="G1" s="9"/>
      <c r="H1" s="9"/>
    </row>
    <row r="2" spans="1:8" s="55" customFormat="1" x14ac:dyDescent="0.2">
      <c r="A2" s="58"/>
      <c r="B2" s="58"/>
      <c r="C2" s="58"/>
      <c r="D2" s="58"/>
      <c r="E2" s="58"/>
      <c r="F2" s="58"/>
      <c r="G2" s="9"/>
      <c r="H2" s="9"/>
    </row>
    <row r="3" spans="1:8" s="55" customFormat="1" ht="15" customHeight="1" x14ac:dyDescent="0.2">
      <c r="A3" s="391" t="s">
        <v>67</v>
      </c>
      <c r="B3" s="393" t="s">
        <v>112</v>
      </c>
      <c r="C3" s="394"/>
      <c r="D3" s="395" t="s">
        <v>46</v>
      </c>
      <c r="E3" s="397" t="s">
        <v>113</v>
      </c>
      <c r="F3" s="397" t="s">
        <v>114</v>
      </c>
      <c r="G3" s="9"/>
      <c r="H3" s="9"/>
    </row>
    <row r="4" spans="1:8" s="59" customFormat="1" ht="30" customHeight="1" x14ac:dyDescent="0.2">
      <c r="A4" s="392"/>
      <c r="B4" s="209" t="s">
        <v>115</v>
      </c>
      <c r="C4" s="209" t="s">
        <v>116</v>
      </c>
      <c r="D4" s="396"/>
      <c r="E4" s="398"/>
      <c r="F4" s="398"/>
      <c r="G4" s="76"/>
      <c r="H4" s="76"/>
    </row>
    <row r="5" spans="1:8" s="55" customFormat="1" x14ac:dyDescent="0.2">
      <c r="A5" s="16" t="s">
        <v>87</v>
      </c>
      <c r="B5" s="142">
        <v>4</v>
      </c>
      <c r="C5" s="142">
        <v>306</v>
      </c>
      <c r="D5" s="210">
        <v>310</v>
      </c>
      <c r="E5" s="211">
        <v>0.01</v>
      </c>
      <c r="F5" s="211">
        <v>0.99</v>
      </c>
      <c r="G5" s="9"/>
      <c r="H5" s="9"/>
    </row>
    <row r="6" spans="1:8" s="55" customFormat="1" x14ac:dyDescent="0.2">
      <c r="A6" s="16" t="s">
        <v>88</v>
      </c>
      <c r="B6" s="142">
        <v>16</v>
      </c>
      <c r="C6" s="142">
        <v>629</v>
      </c>
      <c r="D6" s="210">
        <v>645</v>
      </c>
      <c r="E6" s="211">
        <v>0.02</v>
      </c>
      <c r="F6" s="211">
        <v>0.98</v>
      </c>
      <c r="G6" s="9"/>
      <c r="H6" s="9"/>
    </row>
    <row r="7" spans="1:8" s="55" customFormat="1" x14ac:dyDescent="0.2">
      <c r="A7" s="192" t="s">
        <v>89</v>
      </c>
      <c r="B7" s="145">
        <v>3</v>
      </c>
      <c r="C7" s="145">
        <v>344</v>
      </c>
      <c r="D7" s="212">
        <v>347</v>
      </c>
      <c r="E7" s="213">
        <v>0.01</v>
      </c>
      <c r="F7" s="213">
        <v>0.99</v>
      </c>
      <c r="G7" s="9"/>
      <c r="H7" s="9"/>
    </row>
    <row r="8" spans="1:8" s="55" customFormat="1" ht="15" x14ac:dyDescent="0.25">
      <c r="A8" s="7" t="s">
        <v>90</v>
      </c>
      <c r="B8" s="148">
        <v>23</v>
      </c>
      <c r="C8" s="148">
        <v>1279</v>
      </c>
      <c r="D8" s="214">
        <v>1302</v>
      </c>
      <c r="E8" s="215">
        <v>0.02</v>
      </c>
      <c r="F8" s="215">
        <v>0.98</v>
      </c>
      <c r="G8" s="9"/>
      <c r="H8" s="9"/>
    </row>
    <row r="9" spans="1:8" s="55" customFormat="1" x14ac:dyDescent="0.2">
      <c r="A9" s="54" t="s">
        <v>91</v>
      </c>
      <c r="B9" s="142"/>
      <c r="C9" s="142"/>
      <c r="D9" s="142"/>
      <c r="E9" s="211"/>
      <c r="F9" s="211"/>
      <c r="G9" s="9"/>
      <c r="H9" s="9"/>
    </row>
    <row r="10" spans="1:8" s="55" customFormat="1" x14ac:dyDescent="0.2">
      <c r="A10" s="57" t="s">
        <v>49</v>
      </c>
      <c r="B10" s="9"/>
      <c r="C10" s="9"/>
      <c r="D10" s="9"/>
      <c r="E10" s="9"/>
      <c r="F10" s="9"/>
      <c r="G10" s="9"/>
      <c r="H10" s="9"/>
    </row>
    <row r="12" spans="1:8" x14ac:dyDescent="0.2">
      <c r="B12" s="142"/>
    </row>
    <row r="13" spans="1:8" x14ac:dyDescent="0.2">
      <c r="B13" s="142"/>
      <c r="C13" s="142"/>
      <c r="D13" s="142"/>
      <c r="E13" s="142"/>
      <c r="F13" s="142"/>
    </row>
    <row r="14" spans="1:8" x14ac:dyDescent="0.2">
      <c r="B14" s="142"/>
      <c r="C14" s="142"/>
      <c r="D14" s="142"/>
      <c r="E14" s="142"/>
      <c r="F14" s="142"/>
    </row>
    <row r="15" spans="1:8" x14ac:dyDescent="0.2">
      <c r="B15" s="142"/>
      <c r="C15" s="142"/>
      <c r="D15" s="142"/>
      <c r="E15" s="142"/>
      <c r="F15" s="142"/>
    </row>
    <row r="16" spans="1:8" x14ac:dyDescent="0.2">
      <c r="B16" s="142"/>
      <c r="C16" s="142"/>
      <c r="D16" s="142"/>
      <c r="E16" s="142"/>
      <c r="F16" s="142"/>
    </row>
  </sheetData>
  <mergeCells count="5">
    <mergeCell ref="A3:A4"/>
    <mergeCell ref="B3:C3"/>
    <mergeCell ref="D3:D4"/>
    <mergeCell ref="E3:E4"/>
    <mergeCell ref="F3:F4"/>
  </mergeCells>
  <pageMargins left="0.7" right="0.7" top="0.75" bottom="0.75" header="0.3" footer="0.3"/>
  <pageSetup paperSize="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6D2099-3939-4CE3-8D42-6FE39D3C5A4E}">
  <sheetPr codeName="Sheet50">
    <pageSetUpPr fitToPage="1"/>
  </sheetPr>
  <dimension ref="A1:S14"/>
  <sheetViews>
    <sheetView zoomScaleNormal="100" zoomScaleSheetLayoutView="100" workbookViewId="0">
      <selection activeCell="L49" sqref="L49"/>
    </sheetView>
  </sheetViews>
  <sheetFormatPr defaultColWidth="9.28515625" defaultRowHeight="14.25" x14ac:dyDescent="0.2"/>
  <cols>
    <col min="1" max="1" width="28.28515625" style="16" customWidth="1"/>
    <col min="2" max="2" width="13.42578125" style="16" customWidth="1"/>
    <col min="3" max="3" width="2.140625" style="16" customWidth="1"/>
    <col min="4" max="4" width="13.42578125" style="16" customWidth="1"/>
    <col min="5" max="5" width="1.7109375" style="16" customWidth="1"/>
    <col min="6" max="6" width="13.42578125" style="16" customWidth="1"/>
    <col min="7" max="7" width="1.7109375" style="16" customWidth="1"/>
    <col min="8" max="8" width="13.42578125" style="16" customWidth="1"/>
    <col min="9" max="9" width="1.7109375" style="16" customWidth="1"/>
    <col min="10" max="10" width="13.42578125" style="16" customWidth="1"/>
    <col min="11" max="11" width="2" style="16" customWidth="1"/>
    <col min="12" max="12" width="13.42578125" style="16" customWidth="1"/>
    <col min="13" max="13" width="2" style="16" customWidth="1"/>
    <col min="14" max="14" width="13.42578125" style="16" customWidth="1"/>
    <col min="15" max="15" width="2" style="16" customWidth="1"/>
    <col min="16" max="16" width="13.42578125" style="16" customWidth="1"/>
    <col min="17" max="17" width="2" style="16" customWidth="1"/>
    <col min="18" max="16384" width="9.28515625" style="16"/>
  </cols>
  <sheetData>
    <row r="1" spans="1:19" ht="15" x14ac:dyDescent="0.25">
      <c r="A1" s="10" t="s">
        <v>253</v>
      </c>
    </row>
    <row r="2" spans="1:19" x14ac:dyDescent="0.2">
      <c r="A2" s="192"/>
      <c r="B2" s="192"/>
      <c r="C2" s="192"/>
      <c r="D2" s="192"/>
      <c r="E2" s="192"/>
      <c r="F2" s="192"/>
      <c r="G2" s="192"/>
      <c r="H2" s="192"/>
    </row>
    <row r="3" spans="1:19" ht="13.9" customHeight="1" x14ac:dyDescent="0.2">
      <c r="A3" s="399" t="s">
        <v>117</v>
      </c>
      <c r="B3" s="401" t="s">
        <v>118</v>
      </c>
      <c r="C3" s="401"/>
      <c r="D3" s="401"/>
      <c r="E3" s="401"/>
      <c r="F3" s="401"/>
      <c r="G3" s="401"/>
      <c r="H3" s="401"/>
      <c r="I3" s="216"/>
      <c r="J3" s="402" t="s">
        <v>119</v>
      </c>
      <c r="K3" s="403"/>
      <c r="L3" s="403"/>
      <c r="M3" s="403"/>
      <c r="N3" s="403"/>
      <c r="O3" s="403"/>
      <c r="P3" s="403"/>
      <c r="Q3" s="403"/>
    </row>
    <row r="4" spans="1:19" ht="17.25" x14ac:dyDescent="0.25">
      <c r="A4" s="400"/>
      <c r="B4" s="217" t="s">
        <v>120</v>
      </c>
      <c r="C4" s="217"/>
      <c r="D4" s="217" t="s">
        <v>68</v>
      </c>
      <c r="E4" s="217"/>
      <c r="F4" s="217" t="s">
        <v>89</v>
      </c>
      <c r="G4" s="217"/>
      <c r="H4" s="218" t="s">
        <v>90</v>
      </c>
      <c r="I4" s="219"/>
      <c r="J4" s="217" t="s">
        <v>87</v>
      </c>
      <c r="K4" s="220" t="s">
        <v>254</v>
      </c>
      <c r="L4" s="217" t="s">
        <v>88</v>
      </c>
      <c r="M4" s="220" t="s">
        <v>254</v>
      </c>
      <c r="N4" s="217" t="s">
        <v>89</v>
      </c>
      <c r="O4" s="220" t="s">
        <v>254</v>
      </c>
      <c r="P4" s="218" t="s">
        <v>90</v>
      </c>
      <c r="Q4" s="220" t="s">
        <v>254</v>
      </c>
    </row>
    <row r="5" spans="1:19" ht="15" x14ac:dyDescent="0.2">
      <c r="A5" s="78" t="s">
        <v>121</v>
      </c>
      <c r="B5" s="188">
        <v>52</v>
      </c>
      <c r="C5" s="188"/>
      <c r="D5" s="221">
        <v>128</v>
      </c>
      <c r="E5" s="221"/>
      <c r="F5" s="188">
        <v>230</v>
      </c>
      <c r="G5" s="188"/>
      <c r="H5" s="222">
        <v>410</v>
      </c>
      <c r="I5" s="223"/>
      <c r="J5" s="224">
        <v>0.85</v>
      </c>
      <c r="K5" s="224"/>
      <c r="L5" s="224">
        <v>0.53</v>
      </c>
      <c r="M5" s="224"/>
      <c r="N5" s="224">
        <v>0.67</v>
      </c>
      <c r="O5" s="224"/>
      <c r="P5" s="225">
        <v>0.63</v>
      </c>
      <c r="Q5" s="224"/>
    </row>
    <row r="6" spans="1:19" ht="15" x14ac:dyDescent="0.2">
      <c r="A6" s="78" t="s">
        <v>122</v>
      </c>
      <c r="B6" s="226">
        <v>9</v>
      </c>
      <c r="C6" s="226"/>
      <c r="D6" s="227">
        <v>114</v>
      </c>
      <c r="E6" s="227"/>
      <c r="F6" s="226">
        <v>113</v>
      </c>
      <c r="G6" s="226"/>
      <c r="H6" s="222">
        <v>236</v>
      </c>
      <c r="I6" s="223"/>
      <c r="J6" s="224">
        <v>0.15</v>
      </c>
      <c r="K6" s="224"/>
      <c r="L6" s="224">
        <v>0.47</v>
      </c>
      <c r="M6" s="224"/>
      <c r="N6" s="224">
        <v>0.33</v>
      </c>
      <c r="O6" s="224"/>
      <c r="P6" s="228">
        <v>0.37</v>
      </c>
      <c r="Q6" s="224"/>
    </row>
    <row r="7" spans="1:19" ht="45" x14ac:dyDescent="0.2">
      <c r="A7" s="78" t="s">
        <v>255</v>
      </c>
      <c r="B7" s="188">
        <v>249</v>
      </c>
      <c r="C7" s="188"/>
      <c r="D7" s="221">
        <v>403</v>
      </c>
      <c r="E7" s="221"/>
      <c r="F7" s="188">
        <v>4</v>
      </c>
      <c r="G7" s="188"/>
      <c r="H7" s="222">
        <v>656</v>
      </c>
      <c r="I7" s="229"/>
      <c r="J7" s="224" t="s">
        <v>123</v>
      </c>
      <c r="K7" s="230"/>
      <c r="L7" s="230" t="s">
        <v>123</v>
      </c>
      <c r="M7" s="230"/>
      <c r="N7" s="230" t="s">
        <v>123</v>
      </c>
      <c r="O7" s="230"/>
      <c r="P7" s="231" t="s">
        <v>123</v>
      </c>
      <c r="Q7" s="224"/>
    </row>
    <row r="8" spans="1:19" s="232" customFormat="1" ht="15" x14ac:dyDescent="0.25">
      <c r="A8" s="233" t="s">
        <v>46</v>
      </c>
      <c r="B8" s="234">
        <v>310</v>
      </c>
      <c r="C8" s="234"/>
      <c r="D8" s="234">
        <v>645</v>
      </c>
      <c r="E8" s="234"/>
      <c r="F8" s="234">
        <v>347</v>
      </c>
      <c r="G8" s="234"/>
      <c r="H8" s="235">
        <v>1302</v>
      </c>
      <c r="I8" s="236"/>
      <c r="J8" s="237">
        <v>1</v>
      </c>
      <c r="K8" s="238"/>
      <c r="L8" s="238">
        <v>1</v>
      </c>
      <c r="M8" s="238"/>
      <c r="N8" s="238">
        <v>1</v>
      </c>
      <c r="O8" s="238"/>
      <c r="P8" s="239">
        <v>1</v>
      </c>
      <c r="Q8" s="240"/>
      <c r="R8" s="16"/>
      <c r="S8" s="16"/>
    </row>
    <row r="9" spans="1:19" s="232" customFormat="1" x14ac:dyDescent="0.2">
      <c r="A9" s="54" t="s">
        <v>91</v>
      </c>
      <c r="B9" s="79"/>
      <c r="C9" s="79"/>
      <c r="D9" s="79"/>
      <c r="E9" s="79"/>
      <c r="F9" s="79"/>
      <c r="G9" s="79"/>
      <c r="H9" s="142"/>
      <c r="I9" s="142"/>
      <c r="J9" s="224"/>
      <c r="K9" s="224"/>
      <c r="L9" s="224"/>
      <c r="M9" s="224"/>
      <c r="N9" s="224"/>
      <c r="O9" s="224"/>
      <c r="P9" s="224"/>
      <c r="Q9" s="224"/>
      <c r="R9" s="16"/>
      <c r="S9" s="16"/>
    </row>
    <row r="10" spans="1:19" s="70" customFormat="1" x14ac:dyDescent="0.2">
      <c r="A10" s="232" t="s">
        <v>124</v>
      </c>
      <c r="B10" s="78"/>
      <c r="C10" s="78"/>
      <c r="D10" s="78"/>
      <c r="E10" s="78"/>
      <c r="F10" s="78"/>
      <c r="G10" s="78"/>
      <c r="H10" s="78"/>
      <c r="I10" s="78"/>
      <c r="J10" s="78"/>
      <c r="K10" s="78"/>
      <c r="L10" s="78"/>
      <c r="M10" s="78"/>
      <c r="N10" s="78"/>
      <c r="O10" s="78"/>
      <c r="P10" s="78"/>
      <c r="Q10" s="78"/>
      <c r="R10" s="16"/>
    </row>
    <row r="11" spans="1:19" s="70" customFormat="1" ht="27.95" customHeight="1" x14ac:dyDescent="0.2">
      <c r="A11" s="404" t="s">
        <v>256</v>
      </c>
      <c r="B11" s="404"/>
      <c r="C11" s="404"/>
      <c r="D11" s="404"/>
      <c r="E11" s="404"/>
      <c r="F11" s="404"/>
      <c r="G11" s="404"/>
      <c r="H11" s="404"/>
      <c r="I11" s="404"/>
      <c r="J11" s="404"/>
      <c r="K11" s="404"/>
      <c r="L11" s="404"/>
      <c r="M11" s="404"/>
      <c r="N11" s="404"/>
      <c r="O11" s="404"/>
      <c r="P11" s="404"/>
      <c r="Q11" s="404"/>
      <c r="R11" s="16"/>
    </row>
    <row r="12" spans="1:19" ht="27.95" customHeight="1" x14ac:dyDescent="0.2">
      <c r="A12" s="404" t="s">
        <v>125</v>
      </c>
      <c r="B12" s="404"/>
      <c r="C12" s="404"/>
      <c r="D12" s="404"/>
      <c r="E12" s="404"/>
      <c r="F12" s="404"/>
      <c r="G12" s="404"/>
      <c r="H12" s="404"/>
      <c r="I12" s="404"/>
      <c r="J12" s="404"/>
      <c r="K12" s="404"/>
      <c r="L12" s="404"/>
      <c r="M12" s="404"/>
      <c r="N12" s="404"/>
      <c r="O12" s="404"/>
      <c r="P12" s="404"/>
      <c r="Q12" s="404"/>
    </row>
    <row r="13" spans="1:19" x14ac:dyDescent="0.2">
      <c r="A13" s="70" t="s">
        <v>126</v>
      </c>
    </row>
    <row r="14" spans="1:19" x14ac:dyDescent="0.2">
      <c r="A14" s="57" t="s">
        <v>49</v>
      </c>
    </row>
  </sheetData>
  <mergeCells count="5">
    <mergeCell ref="A3:A4"/>
    <mergeCell ref="B3:H3"/>
    <mergeCell ref="J3:Q3"/>
    <mergeCell ref="A11:Q11"/>
    <mergeCell ref="A12:Q12"/>
  </mergeCells>
  <pageMargins left="0.7" right="0.7" top="0.75" bottom="0.75" header="0.3" footer="0.3"/>
  <pageSetup paperSize="9" scale="85"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40AEDC-D1DC-4EBC-83E9-B037C98F7735}">
  <sheetPr codeName="Sheet90">
    <pageSetUpPr fitToPage="1"/>
  </sheetPr>
  <dimension ref="A1:I40"/>
  <sheetViews>
    <sheetView zoomScaleNormal="100" zoomScaleSheetLayoutView="50" workbookViewId="0">
      <selection activeCell="L49" sqref="L49"/>
    </sheetView>
  </sheetViews>
  <sheetFormatPr defaultColWidth="9.28515625" defaultRowHeight="14.25" x14ac:dyDescent="0.2"/>
  <cols>
    <col min="1" max="1" width="38.42578125" style="17" customWidth="1"/>
    <col min="2" max="2" width="9.28515625" style="17"/>
    <col min="3" max="3" width="16.28515625" style="17" customWidth="1"/>
    <col min="4" max="4" width="6.28515625" style="17" customWidth="1"/>
    <col min="5" max="5" width="19.42578125" style="17" customWidth="1"/>
    <col min="6" max="16384" width="9.28515625" style="17"/>
  </cols>
  <sheetData>
    <row r="1" spans="1:9" s="241" customFormat="1" ht="15" x14ac:dyDescent="0.25">
      <c r="A1" s="242" t="s">
        <v>127</v>
      </c>
      <c r="B1" s="243"/>
    </row>
    <row r="3" spans="1:9" ht="15" x14ac:dyDescent="0.2">
      <c r="A3" s="27" t="s">
        <v>257</v>
      </c>
      <c r="B3" s="244"/>
      <c r="C3" s="244"/>
      <c r="D3" s="244"/>
      <c r="E3" s="244"/>
    </row>
    <row r="5" spans="1:9" ht="27" customHeight="1" x14ac:dyDescent="0.2">
      <c r="A5" s="410" t="s">
        <v>50</v>
      </c>
      <c r="B5" s="406" t="s">
        <v>128</v>
      </c>
      <c r="C5" s="406"/>
      <c r="D5" s="407"/>
      <c r="E5" s="389" t="s">
        <v>129</v>
      </c>
    </row>
    <row r="6" spans="1:9" s="241" customFormat="1" ht="42.75" x14ac:dyDescent="0.2">
      <c r="A6" s="411"/>
      <c r="B6" s="21" t="s">
        <v>130</v>
      </c>
      <c r="C6" s="21" t="s">
        <v>131</v>
      </c>
      <c r="D6" s="245" t="s">
        <v>132</v>
      </c>
      <c r="E6" s="390"/>
      <c r="F6" s="17"/>
      <c r="G6" s="17"/>
    </row>
    <row r="7" spans="1:9" x14ac:dyDescent="0.2">
      <c r="A7" s="176" t="s">
        <v>87</v>
      </c>
      <c r="B7" s="17">
        <v>180</v>
      </c>
      <c r="C7" s="17">
        <v>114</v>
      </c>
      <c r="D7" s="246">
        <v>294</v>
      </c>
      <c r="E7" s="247">
        <v>0.61</v>
      </c>
    </row>
    <row r="8" spans="1:9" x14ac:dyDescent="0.2">
      <c r="A8" s="176" t="s">
        <v>88</v>
      </c>
      <c r="B8" s="17">
        <v>436</v>
      </c>
      <c r="C8" s="17">
        <v>255</v>
      </c>
      <c r="D8" s="246">
        <v>691</v>
      </c>
      <c r="E8" s="247">
        <v>0.63</v>
      </c>
    </row>
    <row r="9" spans="1:9" x14ac:dyDescent="0.2">
      <c r="A9" s="176" t="s">
        <v>89</v>
      </c>
      <c r="B9" s="17">
        <v>190</v>
      </c>
      <c r="C9" s="17">
        <v>110</v>
      </c>
      <c r="D9" s="246">
        <v>300</v>
      </c>
      <c r="E9" s="247">
        <v>0.63</v>
      </c>
    </row>
    <row r="10" spans="1:9" ht="15" x14ac:dyDescent="0.25">
      <c r="A10" s="248" t="s">
        <v>46</v>
      </c>
      <c r="B10" s="249">
        <v>806</v>
      </c>
      <c r="C10" s="250">
        <v>479</v>
      </c>
      <c r="D10" s="251">
        <v>1285</v>
      </c>
      <c r="E10" s="252">
        <v>0.63</v>
      </c>
    </row>
    <row r="11" spans="1:9" x14ac:dyDescent="0.2">
      <c r="A11" s="54" t="s">
        <v>91</v>
      </c>
      <c r="B11" s="177"/>
      <c r="D11" s="177"/>
      <c r="E11" s="253"/>
    </row>
    <row r="12" spans="1:9" s="23" customFormat="1" ht="30" customHeight="1" x14ac:dyDescent="0.25">
      <c r="A12" s="405" t="s">
        <v>258</v>
      </c>
      <c r="B12" s="405"/>
      <c r="C12" s="405"/>
      <c r="D12" s="405"/>
      <c r="E12" s="405"/>
      <c r="F12" s="405"/>
      <c r="G12" s="405"/>
      <c r="H12" s="405"/>
      <c r="I12" s="405"/>
    </row>
    <row r="13" spans="1:9" s="23" customFormat="1" ht="30" customHeight="1" x14ac:dyDescent="0.25">
      <c r="A13" s="405" t="s">
        <v>133</v>
      </c>
      <c r="B13" s="405"/>
      <c r="C13" s="405"/>
      <c r="D13" s="405"/>
      <c r="E13" s="405"/>
      <c r="F13" s="405"/>
      <c r="G13" s="405"/>
      <c r="H13" s="405"/>
      <c r="I13" s="405"/>
    </row>
    <row r="14" spans="1:9" s="23" customFormat="1" x14ac:dyDescent="0.25">
      <c r="A14" s="254" t="s">
        <v>49</v>
      </c>
      <c r="B14" s="255"/>
      <c r="D14" s="256"/>
      <c r="E14" s="256"/>
    </row>
    <row r="17" spans="1:9" ht="15" x14ac:dyDescent="0.25">
      <c r="A17" s="94" t="s">
        <v>259</v>
      </c>
    </row>
    <row r="18" spans="1:9" x14ac:dyDescent="0.2">
      <c r="A18" s="18"/>
      <c r="B18" s="18"/>
      <c r="C18" s="18"/>
      <c r="D18" s="18"/>
      <c r="E18" s="18"/>
    </row>
    <row r="19" spans="1:9" ht="30" customHeight="1" x14ac:dyDescent="0.2">
      <c r="A19" s="385" t="s">
        <v>19</v>
      </c>
      <c r="B19" s="406" t="s">
        <v>128</v>
      </c>
      <c r="C19" s="406"/>
      <c r="D19" s="407"/>
      <c r="E19" s="408" t="s">
        <v>129</v>
      </c>
    </row>
    <row r="20" spans="1:9" ht="45" customHeight="1" x14ac:dyDescent="0.2">
      <c r="A20" s="386"/>
      <c r="B20" s="21" t="s">
        <v>130</v>
      </c>
      <c r="C20" s="257" t="s">
        <v>134</v>
      </c>
      <c r="D20" s="245" t="s">
        <v>132</v>
      </c>
      <c r="E20" s="409"/>
    </row>
    <row r="21" spans="1:9" ht="13.9" customHeight="1" x14ac:dyDescent="0.2">
      <c r="A21" s="258" t="s">
        <v>22</v>
      </c>
      <c r="B21" s="259">
        <v>377</v>
      </c>
      <c r="C21" s="259">
        <v>99</v>
      </c>
      <c r="D21" s="260">
        <v>476</v>
      </c>
      <c r="E21" s="261">
        <v>0.79</v>
      </c>
    </row>
    <row r="22" spans="1:9" x14ac:dyDescent="0.2">
      <c r="A22" s="23" t="s">
        <v>28</v>
      </c>
      <c r="B22" s="25">
        <v>114</v>
      </c>
      <c r="C22" s="25">
        <v>149</v>
      </c>
      <c r="D22" s="262">
        <v>263</v>
      </c>
      <c r="E22" s="263">
        <v>0.43</v>
      </c>
    </row>
    <row r="23" spans="1:9" x14ac:dyDescent="0.2">
      <c r="A23" s="23" t="s">
        <v>36</v>
      </c>
      <c r="B23" s="25">
        <v>119</v>
      </c>
      <c r="C23" s="25">
        <v>49</v>
      </c>
      <c r="D23" s="262">
        <v>168</v>
      </c>
      <c r="E23" s="263">
        <v>0.71</v>
      </c>
    </row>
    <row r="24" spans="1:9" x14ac:dyDescent="0.2">
      <c r="A24" s="23" t="s">
        <v>40</v>
      </c>
      <c r="B24" s="25">
        <v>196</v>
      </c>
      <c r="C24" s="25">
        <v>182</v>
      </c>
      <c r="D24" s="262">
        <v>378</v>
      </c>
      <c r="E24" s="263">
        <v>0.52</v>
      </c>
    </row>
    <row r="25" spans="1:9" ht="15" x14ac:dyDescent="0.25">
      <c r="A25" s="264" t="s">
        <v>46</v>
      </c>
      <c r="B25" s="265">
        <v>806</v>
      </c>
      <c r="C25" s="250">
        <v>479</v>
      </c>
      <c r="D25" s="251">
        <v>1285</v>
      </c>
      <c r="E25" s="252">
        <v>0.63</v>
      </c>
    </row>
    <row r="26" spans="1:9" ht="45" customHeight="1" x14ac:dyDescent="0.2">
      <c r="A26" s="405" t="s">
        <v>260</v>
      </c>
      <c r="B26" s="405"/>
      <c r="C26" s="405"/>
      <c r="D26" s="405"/>
      <c r="E26" s="405"/>
      <c r="F26" s="405"/>
      <c r="G26" s="405"/>
      <c r="H26" s="405"/>
      <c r="I26" s="405"/>
    </row>
    <row r="27" spans="1:9" ht="45" customHeight="1" x14ac:dyDescent="0.2">
      <c r="A27" s="405" t="s">
        <v>135</v>
      </c>
      <c r="B27" s="405"/>
      <c r="C27" s="405"/>
      <c r="D27" s="405"/>
      <c r="E27" s="405"/>
      <c r="F27" s="405"/>
      <c r="G27" s="405"/>
    </row>
    <row r="28" spans="1:9" ht="13.9" customHeight="1" x14ac:dyDescent="0.2">
      <c r="A28" s="254" t="s">
        <v>49</v>
      </c>
    </row>
    <row r="31" spans="1:9" ht="15" x14ac:dyDescent="0.25">
      <c r="A31" s="94" t="s">
        <v>261</v>
      </c>
    </row>
    <row r="33" spans="1:7" ht="30" customHeight="1" x14ac:dyDescent="0.2">
      <c r="A33" s="385" t="s">
        <v>136</v>
      </c>
      <c r="B33" s="406" t="s">
        <v>128</v>
      </c>
      <c r="C33" s="406"/>
      <c r="D33" s="407"/>
      <c r="E33" s="408" t="s">
        <v>129</v>
      </c>
    </row>
    <row r="34" spans="1:7" s="241" customFormat="1" ht="42.75" x14ac:dyDescent="0.2">
      <c r="A34" s="386"/>
      <c r="B34" s="21" t="s">
        <v>130</v>
      </c>
      <c r="C34" s="257" t="s">
        <v>134</v>
      </c>
      <c r="D34" s="245" t="s">
        <v>132</v>
      </c>
      <c r="E34" s="409"/>
    </row>
    <row r="35" spans="1:7" x14ac:dyDescent="0.2">
      <c r="A35" s="176" t="s">
        <v>137</v>
      </c>
      <c r="B35" s="177">
        <v>2</v>
      </c>
      <c r="C35" s="177">
        <v>26</v>
      </c>
      <c r="D35" s="246">
        <v>28</v>
      </c>
      <c r="E35" s="247">
        <v>7.0000000000000007E-2</v>
      </c>
    </row>
    <row r="36" spans="1:7" x14ac:dyDescent="0.2">
      <c r="A36" s="176" t="s">
        <v>138</v>
      </c>
      <c r="B36" s="177">
        <v>804</v>
      </c>
      <c r="C36" s="177">
        <v>453</v>
      </c>
      <c r="D36" s="246">
        <v>1257</v>
      </c>
      <c r="E36" s="247">
        <v>0.64</v>
      </c>
    </row>
    <row r="37" spans="1:7" ht="15" x14ac:dyDescent="0.25">
      <c r="A37" s="250" t="s">
        <v>46</v>
      </c>
      <c r="B37" s="249">
        <v>806</v>
      </c>
      <c r="C37" s="250">
        <v>479</v>
      </c>
      <c r="D37" s="266">
        <v>1285</v>
      </c>
      <c r="E37" s="252">
        <v>0.63</v>
      </c>
    </row>
    <row r="38" spans="1:7" ht="45" customHeight="1" x14ac:dyDescent="0.2">
      <c r="A38" s="405" t="s">
        <v>262</v>
      </c>
      <c r="B38" s="405"/>
      <c r="C38" s="405"/>
      <c r="D38" s="405"/>
      <c r="E38" s="405"/>
      <c r="F38" s="405"/>
      <c r="G38" s="405"/>
    </row>
    <row r="39" spans="1:7" ht="45" customHeight="1" x14ac:dyDescent="0.2">
      <c r="A39" s="405" t="s">
        <v>139</v>
      </c>
      <c r="B39" s="405"/>
      <c r="C39" s="405"/>
      <c r="D39" s="405"/>
      <c r="E39" s="405"/>
      <c r="F39" s="405"/>
      <c r="G39" s="405"/>
    </row>
    <row r="40" spans="1:7" x14ac:dyDescent="0.2">
      <c r="A40" s="254" t="s">
        <v>49</v>
      </c>
    </row>
  </sheetData>
  <mergeCells count="15">
    <mergeCell ref="A19:A20"/>
    <mergeCell ref="B19:D19"/>
    <mergeCell ref="E19:E20"/>
    <mergeCell ref="A5:A6"/>
    <mergeCell ref="B5:D5"/>
    <mergeCell ref="E5:E6"/>
    <mergeCell ref="A12:I12"/>
    <mergeCell ref="A13:I13"/>
    <mergeCell ref="A39:G39"/>
    <mergeCell ref="A26:I26"/>
    <mergeCell ref="A27:G27"/>
    <mergeCell ref="A33:A34"/>
    <mergeCell ref="B33:D33"/>
    <mergeCell ref="E33:E34"/>
    <mergeCell ref="A38:G38"/>
  </mergeCells>
  <pageMargins left="0.7" right="0.7" top="0.75" bottom="0.75" header="0.3" footer="0.3"/>
  <pageSetup paperSize="9" scale="97"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B2CBBB-0FC8-40CF-B11B-D755FFD425DA}">
  <sheetPr codeName="Sheet51">
    <pageSetUpPr fitToPage="1"/>
  </sheetPr>
  <dimension ref="A1:I43"/>
  <sheetViews>
    <sheetView zoomScaleNormal="100" zoomScaleSheetLayoutView="50" workbookViewId="0">
      <selection activeCell="L49" sqref="L49"/>
    </sheetView>
  </sheetViews>
  <sheetFormatPr defaultColWidth="9.28515625" defaultRowHeight="14.25" x14ac:dyDescent="0.2"/>
  <cols>
    <col min="1" max="1" width="38.42578125" style="17" customWidth="1"/>
    <col min="2" max="2" width="9.28515625" style="17"/>
    <col min="3" max="3" width="16.28515625" style="17" customWidth="1"/>
    <col min="4" max="4" width="6.28515625" style="17" customWidth="1"/>
    <col min="5" max="5" width="19.42578125" style="17" customWidth="1"/>
    <col min="6" max="16384" width="9.28515625" style="17"/>
  </cols>
  <sheetData>
    <row r="1" spans="1:9" s="241" customFormat="1" ht="15" x14ac:dyDescent="0.25">
      <c r="A1" s="242" t="s">
        <v>140</v>
      </c>
      <c r="B1" s="243"/>
    </row>
    <row r="3" spans="1:9" ht="15" x14ac:dyDescent="0.2">
      <c r="A3" s="27" t="s">
        <v>263</v>
      </c>
      <c r="B3" s="244"/>
      <c r="C3" s="244"/>
      <c r="D3" s="244"/>
      <c r="E3" s="244"/>
    </row>
    <row r="5" spans="1:9" ht="27" customHeight="1" x14ac:dyDescent="0.2">
      <c r="A5" s="410" t="s">
        <v>50</v>
      </c>
      <c r="B5" s="406" t="s">
        <v>128</v>
      </c>
      <c r="C5" s="406"/>
      <c r="D5" s="407"/>
      <c r="E5" s="389" t="s">
        <v>129</v>
      </c>
    </row>
    <row r="6" spans="1:9" s="241" customFormat="1" ht="42.75" x14ac:dyDescent="0.2">
      <c r="A6" s="411"/>
      <c r="B6" s="21" t="s">
        <v>130</v>
      </c>
      <c r="C6" s="21" t="s">
        <v>134</v>
      </c>
      <c r="D6" s="245" t="s">
        <v>132</v>
      </c>
      <c r="E6" s="390"/>
      <c r="F6" s="17"/>
      <c r="G6" s="17"/>
    </row>
    <row r="7" spans="1:9" x14ac:dyDescent="0.2">
      <c r="A7" s="176" t="s">
        <v>87</v>
      </c>
      <c r="B7" s="17">
        <v>126</v>
      </c>
      <c r="C7" s="17">
        <v>81</v>
      </c>
      <c r="D7" s="246">
        <v>207</v>
      </c>
      <c r="E7" s="247">
        <v>0.61</v>
      </c>
    </row>
    <row r="8" spans="1:9" x14ac:dyDescent="0.2">
      <c r="A8" s="176" t="s">
        <v>88</v>
      </c>
      <c r="B8" s="17">
        <v>309</v>
      </c>
      <c r="C8" s="17">
        <v>121</v>
      </c>
      <c r="D8" s="246">
        <v>430</v>
      </c>
      <c r="E8" s="247">
        <v>0.72</v>
      </c>
    </row>
    <row r="9" spans="1:9" x14ac:dyDescent="0.2">
      <c r="A9" s="176" t="s">
        <v>89</v>
      </c>
      <c r="B9" s="17">
        <v>121</v>
      </c>
      <c r="C9" s="17">
        <v>113</v>
      </c>
      <c r="D9" s="246">
        <v>234</v>
      </c>
      <c r="E9" s="247">
        <v>0.52</v>
      </c>
    </row>
    <row r="10" spans="1:9" ht="15" x14ac:dyDescent="0.25">
      <c r="A10" s="248" t="s">
        <v>46</v>
      </c>
      <c r="B10" s="249">
        <v>556</v>
      </c>
      <c r="C10" s="250">
        <v>315</v>
      </c>
      <c r="D10" s="251">
        <v>871</v>
      </c>
      <c r="E10" s="252">
        <v>0.64</v>
      </c>
    </row>
    <row r="11" spans="1:9" x14ac:dyDescent="0.2">
      <c r="A11" s="54" t="s">
        <v>91</v>
      </c>
      <c r="B11" s="177"/>
      <c r="D11" s="177"/>
      <c r="E11" s="253"/>
    </row>
    <row r="12" spans="1:9" s="23" customFormat="1" ht="30" customHeight="1" x14ac:dyDescent="0.25">
      <c r="A12" s="405" t="s">
        <v>264</v>
      </c>
      <c r="B12" s="405"/>
      <c r="C12" s="405"/>
      <c r="D12" s="405"/>
      <c r="E12" s="405"/>
      <c r="F12" s="405"/>
      <c r="G12" s="405"/>
      <c r="H12" s="405"/>
      <c r="I12" s="405"/>
    </row>
    <row r="13" spans="1:9" s="23" customFormat="1" ht="30" customHeight="1" x14ac:dyDescent="0.25">
      <c r="A13" s="405" t="s">
        <v>133</v>
      </c>
      <c r="B13" s="405"/>
      <c r="C13" s="405"/>
      <c r="D13" s="405"/>
      <c r="E13" s="405"/>
      <c r="F13" s="405"/>
      <c r="G13" s="405"/>
      <c r="H13" s="405"/>
      <c r="I13" s="405"/>
    </row>
    <row r="14" spans="1:9" s="23" customFormat="1" ht="15" customHeight="1" x14ac:dyDescent="0.25">
      <c r="A14" s="267" t="s">
        <v>265</v>
      </c>
      <c r="B14" s="268"/>
      <c r="C14" s="268"/>
      <c r="D14" s="268"/>
      <c r="E14" s="268"/>
    </row>
    <row r="15" spans="1:9" s="23" customFormat="1" x14ac:dyDescent="0.25">
      <c r="A15" s="254" t="s">
        <v>49</v>
      </c>
      <c r="B15" s="255"/>
      <c r="D15" s="256"/>
      <c r="E15" s="256"/>
    </row>
    <row r="18" spans="1:9" ht="15" x14ac:dyDescent="0.25">
      <c r="A18" s="94" t="s">
        <v>266</v>
      </c>
    </row>
    <row r="19" spans="1:9" x14ac:dyDescent="0.2">
      <c r="A19" s="18"/>
      <c r="B19" s="18"/>
      <c r="C19" s="18"/>
      <c r="D19" s="18"/>
      <c r="E19" s="18"/>
    </row>
    <row r="20" spans="1:9" ht="30" customHeight="1" x14ac:dyDescent="0.2">
      <c r="A20" s="385" t="s">
        <v>19</v>
      </c>
      <c r="B20" s="406" t="s">
        <v>128</v>
      </c>
      <c r="C20" s="406"/>
      <c r="D20" s="407"/>
      <c r="E20" s="408" t="s">
        <v>129</v>
      </c>
    </row>
    <row r="21" spans="1:9" ht="45" customHeight="1" x14ac:dyDescent="0.2">
      <c r="A21" s="386"/>
      <c r="B21" s="21" t="s">
        <v>130</v>
      </c>
      <c r="C21" s="257" t="s">
        <v>134</v>
      </c>
      <c r="D21" s="245" t="s">
        <v>132</v>
      </c>
      <c r="E21" s="409"/>
    </row>
    <row r="22" spans="1:9" ht="13.9" customHeight="1" x14ac:dyDescent="0.2">
      <c r="A22" s="258" t="s">
        <v>22</v>
      </c>
      <c r="B22" s="259">
        <v>278</v>
      </c>
      <c r="C22" s="259">
        <v>70</v>
      </c>
      <c r="D22" s="260">
        <v>348</v>
      </c>
      <c r="E22" s="261">
        <v>0.8</v>
      </c>
    </row>
    <row r="23" spans="1:9" x14ac:dyDescent="0.2">
      <c r="A23" s="23" t="s">
        <v>28</v>
      </c>
      <c r="B23" s="25">
        <v>74</v>
      </c>
      <c r="C23" s="25">
        <v>93</v>
      </c>
      <c r="D23" s="262">
        <v>167</v>
      </c>
      <c r="E23" s="263">
        <v>0.44</v>
      </c>
    </row>
    <row r="24" spans="1:9" x14ac:dyDescent="0.2">
      <c r="A24" s="23" t="s">
        <v>36</v>
      </c>
      <c r="B24" s="25">
        <v>80</v>
      </c>
      <c r="C24" s="25">
        <v>39</v>
      </c>
      <c r="D24" s="262">
        <v>119</v>
      </c>
      <c r="E24" s="263">
        <v>0.67</v>
      </c>
    </row>
    <row r="25" spans="1:9" x14ac:dyDescent="0.2">
      <c r="A25" s="23" t="s">
        <v>40</v>
      </c>
      <c r="B25" s="25">
        <v>124</v>
      </c>
      <c r="C25" s="25">
        <v>113</v>
      </c>
      <c r="D25" s="262">
        <v>237</v>
      </c>
      <c r="E25" s="263">
        <v>0.52</v>
      </c>
    </row>
    <row r="26" spans="1:9" ht="15" x14ac:dyDescent="0.25">
      <c r="A26" s="264" t="s">
        <v>46</v>
      </c>
      <c r="B26" s="265">
        <v>556</v>
      </c>
      <c r="C26" s="250">
        <v>315</v>
      </c>
      <c r="D26" s="251">
        <v>871</v>
      </c>
      <c r="E26" s="252">
        <v>0.64</v>
      </c>
    </row>
    <row r="27" spans="1:9" ht="45" customHeight="1" x14ac:dyDescent="0.2">
      <c r="A27" s="405" t="s">
        <v>267</v>
      </c>
      <c r="B27" s="405"/>
      <c r="C27" s="405"/>
      <c r="D27" s="405"/>
      <c r="E27" s="405"/>
      <c r="F27" s="405"/>
      <c r="G27" s="405"/>
      <c r="H27" s="269"/>
      <c r="I27" s="269"/>
    </row>
    <row r="28" spans="1:9" ht="45" customHeight="1" x14ac:dyDescent="0.2">
      <c r="A28" s="405" t="s">
        <v>135</v>
      </c>
      <c r="B28" s="405"/>
      <c r="C28" s="405"/>
      <c r="D28" s="405"/>
      <c r="E28" s="405"/>
      <c r="F28" s="405"/>
      <c r="G28" s="405"/>
    </row>
    <row r="29" spans="1:9" ht="15" customHeight="1" x14ac:dyDescent="0.2">
      <c r="A29" s="267" t="s">
        <v>265</v>
      </c>
      <c r="B29" s="270"/>
      <c r="C29" s="270"/>
      <c r="D29" s="270"/>
      <c r="E29" s="270"/>
    </row>
    <row r="30" spans="1:9" ht="13.9" customHeight="1" x14ac:dyDescent="0.2">
      <c r="A30" s="254" t="s">
        <v>49</v>
      </c>
    </row>
    <row r="33" spans="1:7" ht="15" x14ac:dyDescent="0.25">
      <c r="A33" s="94" t="s">
        <v>268</v>
      </c>
    </row>
    <row r="35" spans="1:7" ht="30" customHeight="1" x14ac:dyDescent="0.2">
      <c r="A35" s="385" t="s">
        <v>136</v>
      </c>
      <c r="B35" s="406" t="s">
        <v>128</v>
      </c>
      <c r="C35" s="406"/>
      <c r="D35" s="407"/>
      <c r="E35" s="408" t="s">
        <v>129</v>
      </c>
    </row>
    <row r="36" spans="1:7" s="241" customFormat="1" ht="42.75" x14ac:dyDescent="0.2">
      <c r="A36" s="386"/>
      <c r="B36" s="21" t="s">
        <v>130</v>
      </c>
      <c r="C36" s="257" t="s">
        <v>134</v>
      </c>
      <c r="D36" s="245" t="s">
        <v>132</v>
      </c>
      <c r="E36" s="409"/>
    </row>
    <row r="37" spans="1:7" x14ac:dyDescent="0.2">
      <c r="A37" s="176" t="s">
        <v>137</v>
      </c>
      <c r="B37" s="177">
        <v>42</v>
      </c>
      <c r="C37" s="177">
        <v>63</v>
      </c>
      <c r="D37" s="246">
        <v>105</v>
      </c>
      <c r="E37" s="247">
        <v>0.4</v>
      </c>
    </row>
    <row r="38" spans="1:7" x14ac:dyDescent="0.2">
      <c r="A38" s="176" t="s">
        <v>138</v>
      </c>
      <c r="B38" s="177">
        <v>514</v>
      </c>
      <c r="C38" s="177">
        <v>252</v>
      </c>
      <c r="D38" s="246">
        <v>766</v>
      </c>
      <c r="E38" s="247">
        <v>0.67</v>
      </c>
    </row>
    <row r="39" spans="1:7" ht="15" x14ac:dyDescent="0.25">
      <c r="A39" s="250" t="s">
        <v>46</v>
      </c>
      <c r="B39" s="249">
        <v>556</v>
      </c>
      <c r="C39" s="250">
        <v>315</v>
      </c>
      <c r="D39" s="266">
        <v>871</v>
      </c>
      <c r="E39" s="252">
        <v>0.64</v>
      </c>
    </row>
    <row r="40" spans="1:7" ht="45" customHeight="1" x14ac:dyDescent="0.2">
      <c r="A40" s="405" t="s">
        <v>269</v>
      </c>
      <c r="B40" s="405"/>
      <c r="C40" s="405"/>
      <c r="D40" s="405"/>
      <c r="E40" s="405"/>
      <c r="F40" s="405"/>
      <c r="G40" s="405"/>
    </row>
    <row r="41" spans="1:7" ht="45" customHeight="1" x14ac:dyDescent="0.2">
      <c r="A41" s="405" t="s">
        <v>139</v>
      </c>
      <c r="B41" s="405"/>
      <c r="C41" s="405"/>
      <c r="D41" s="405"/>
      <c r="E41" s="405"/>
      <c r="F41" s="405"/>
      <c r="G41" s="405"/>
    </row>
    <row r="42" spans="1:7" x14ac:dyDescent="0.2">
      <c r="A42" s="267" t="s">
        <v>265</v>
      </c>
      <c r="B42" s="270"/>
      <c r="C42" s="270"/>
      <c r="D42" s="270"/>
      <c r="E42" s="270"/>
    </row>
    <row r="43" spans="1:7" x14ac:dyDescent="0.2">
      <c r="A43" s="254" t="s">
        <v>49</v>
      </c>
    </row>
  </sheetData>
  <mergeCells count="15">
    <mergeCell ref="A20:A21"/>
    <mergeCell ref="B20:D20"/>
    <mergeCell ref="E20:E21"/>
    <mergeCell ref="A5:A6"/>
    <mergeCell ref="B5:D5"/>
    <mergeCell ref="E5:E6"/>
    <mergeCell ref="A12:I12"/>
    <mergeCell ref="A13:I13"/>
    <mergeCell ref="A41:G41"/>
    <mergeCell ref="A27:G27"/>
    <mergeCell ref="A28:G28"/>
    <mergeCell ref="A35:A36"/>
    <mergeCell ref="B35:D35"/>
    <mergeCell ref="E35:E36"/>
    <mergeCell ref="A40:G40"/>
  </mergeCells>
  <pageMargins left="0.7" right="0.7" top="0.75" bottom="0.75" header="0.3" footer="0.3"/>
  <pageSetup paperSize="9" scale="97"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B35620-1399-4ED3-966F-70DC26A46804}">
  <sheetPr codeName="Sheet91">
    <pageSetUpPr fitToPage="1"/>
  </sheetPr>
  <dimension ref="A1:O15"/>
  <sheetViews>
    <sheetView zoomScaleNormal="100" zoomScaleSheetLayoutView="100" workbookViewId="0">
      <selection activeCell="L49" sqref="L49"/>
    </sheetView>
  </sheetViews>
  <sheetFormatPr defaultColWidth="9.28515625" defaultRowHeight="14.25" x14ac:dyDescent="0.2"/>
  <cols>
    <col min="1" max="16384" width="9.28515625" style="9"/>
  </cols>
  <sheetData>
    <row r="1" spans="1:15" s="55" customFormat="1" ht="15" customHeight="1" x14ac:dyDescent="0.2">
      <c r="A1" s="271" t="s">
        <v>270</v>
      </c>
      <c r="B1" s="272"/>
      <c r="C1" s="9"/>
      <c r="D1" s="9"/>
      <c r="E1" s="9"/>
      <c r="F1" s="9"/>
      <c r="G1" s="9"/>
      <c r="H1" s="9"/>
      <c r="I1" s="9"/>
      <c r="J1" s="9"/>
      <c r="K1" s="9"/>
      <c r="L1" s="9"/>
      <c r="M1" s="9"/>
      <c r="N1" s="9"/>
      <c r="O1" s="9"/>
    </row>
    <row r="2" spans="1:15" s="55" customFormat="1" x14ac:dyDescent="0.2">
      <c r="A2" s="9"/>
      <c r="B2" s="9"/>
      <c r="C2" s="9"/>
      <c r="D2" s="9"/>
      <c r="E2" s="9"/>
      <c r="F2" s="9"/>
      <c r="G2" s="9"/>
      <c r="H2" s="9"/>
      <c r="I2" s="9"/>
      <c r="J2" s="9"/>
      <c r="K2" s="9"/>
      <c r="L2" s="9"/>
      <c r="M2" s="9"/>
      <c r="N2" s="9"/>
      <c r="O2" s="9"/>
    </row>
    <row r="3" spans="1:15" s="55" customFormat="1" ht="31.5" customHeight="1" x14ac:dyDescent="0.2">
      <c r="A3" s="139" t="s">
        <v>50</v>
      </c>
      <c r="B3" s="152" t="s">
        <v>87</v>
      </c>
      <c r="C3" s="152" t="s">
        <v>88</v>
      </c>
      <c r="D3" s="152" t="s">
        <v>89</v>
      </c>
      <c r="E3" s="155" t="s">
        <v>141</v>
      </c>
      <c r="F3" s="9"/>
      <c r="G3" s="9"/>
      <c r="H3" s="9"/>
      <c r="I3" s="9"/>
      <c r="J3" s="9"/>
      <c r="K3" s="9"/>
      <c r="L3" s="9"/>
      <c r="M3" s="9"/>
      <c r="N3" s="9"/>
      <c r="O3" s="9"/>
    </row>
    <row r="4" spans="1:15" s="55" customFormat="1" x14ac:dyDescent="0.2">
      <c r="A4" s="273">
        <v>2020</v>
      </c>
      <c r="B4" s="274" t="s">
        <v>62</v>
      </c>
      <c r="C4" s="275" t="s">
        <v>62</v>
      </c>
      <c r="D4" s="275" t="s">
        <v>62</v>
      </c>
      <c r="E4" s="276" t="s">
        <v>62</v>
      </c>
      <c r="F4" s="9"/>
      <c r="G4" s="9"/>
      <c r="H4" s="9"/>
      <c r="I4" s="9"/>
      <c r="J4" s="9"/>
      <c r="K4" s="9"/>
      <c r="L4" s="9"/>
      <c r="M4" s="9"/>
      <c r="N4" s="9"/>
      <c r="O4" s="9"/>
    </row>
    <row r="5" spans="1:15" s="55" customFormat="1" x14ac:dyDescent="0.2">
      <c r="A5" s="16">
        <v>2021</v>
      </c>
      <c r="B5" s="172" t="s">
        <v>62</v>
      </c>
      <c r="C5" s="277" t="s">
        <v>62</v>
      </c>
      <c r="D5" s="277" t="s">
        <v>62</v>
      </c>
      <c r="E5" s="278" t="s">
        <v>62</v>
      </c>
      <c r="F5" s="9"/>
      <c r="G5" s="9"/>
      <c r="H5" s="9"/>
      <c r="I5" s="9"/>
      <c r="J5" s="9"/>
      <c r="K5" s="9"/>
      <c r="L5" s="9"/>
      <c r="M5" s="9"/>
      <c r="N5" s="9"/>
      <c r="O5" s="9"/>
    </row>
    <row r="6" spans="1:15" s="55" customFormat="1" x14ac:dyDescent="0.2">
      <c r="A6" s="16">
        <v>2022</v>
      </c>
      <c r="B6" s="172" t="s">
        <v>62</v>
      </c>
      <c r="C6" s="277" t="s">
        <v>62</v>
      </c>
      <c r="D6" s="277" t="s">
        <v>62</v>
      </c>
      <c r="E6" s="278" t="s">
        <v>62</v>
      </c>
      <c r="F6" s="9"/>
      <c r="G6" s="9"/>
      <c r="H6" s="9"/>
      <c r="I6" s="9"/>
      <c r="J6" s="9"/>
      <c r="K6" s="9"/>
      <c r="L6" s="9"/>
      <c r="M6" s="9"/>
      <c r="N6" s="9"/>
      <c r="O6" s="9"/>
    </row>
    <row r="7" spans="1:15" s="55" customFormat="1" x14ac:dyDescent="0.2">
      <c r="A7" s="16">
        <v>2023</v>
      </c>
      <c r="B7" s="160">
        <v>0.56999999999999995</v>
      </c>
      <c r="C7" s="170">
        <v>0.53</v>
      </c>
      <c r="D7" s="170">
        <v>0.87</v>
      </c>
      <c r="E7" s="279">
        <v>0.64</v>
      </c>
      <c r="F7" s="9"/>
      <c r="G7" s="9"/>
      <c r="H7" s="9"/>
      <c r="I7" s="9"/>
      <c r="J7" s="9"/>
      <c r="K7" s="9"/>
      <c r="L7" s="9"/>
      <c r="M7" s="9"/>
      <c r="N7" s="9"/>
      <c r="O7" s="9"/>
    </row>
    <row r="8" spans="1:15" s="55" customFormat="1" ht="15" x14ac:dyDescent="0.25">
      <c r="A8" s="7">
        <v>2024</v>
      </c>
      <c r="B8" s="280">
        <v>0.61</v>
      </c>
      <c r="C8" s="280">
        <v>0.63</v>
      </c>
      <c r="D8" s="281">
        <v>0.63</v>
      </c>
      <c r="E8" s="280">
        <v>0.63</v>
      </c>
      <c r="F8" s="9"/>
      <c r="G8" s="9"/>
      <c r="H8" s="9"/>
      <c r="I8" s="9"/>
      <c r="J8" s="9"/>
      <c r="K8" s="9"/>
      <c r="L8" s="9"/>
      <c r="M8" s="9"/>
      <c r="N8" s="9"/>
      <c r="O8" s="9"/>
    </row>
    <row r="9" spans="1:15" s="55" customFormat="1" ht="15" thickBot="1" x14ac:dyDescent="0.25">
      <c r="A9" s="282" t="s">
        <v>142</v>
      </c>
      <c r="B9" s="283" t="s">
        <v>179</v>
      </c>
      <c r="C9" s="283" t="s">
        <v>180</v>
      </c>
      <c r="D9" s="283" t="s">
        <v>181</v>
      </c>
      <c r="E9" s="284" t="s">
        <v>182</v>
      </c>
      <c r="F9" s="9"/>
      <c r="G9" s="9"/>
      <c r="H9" s="9"/>
      <c r="I9" s="9"/>
      <c r="J9" s="9"/>
      <c r="K9" s="9"/>
      <c r="L9" s="9"/>
      <c r="M9" s="9"/>
      <c r="N9" s="9"/>
      <c r="O9" s="9"/>
    </row>
    <row r="10" spans="1:15" s="55" customFormat="1" ht="15" thickTop="1" x14ac:dyDescent="0.2">
      <c r="A10" s="54" t="s">
        <v>91</v>
      </c>
      <c r="B10" s="160"/>
      <c r="C10" s="170"/>
      <c r="D10" s="170"/>
      <c r="E10" s="170"/>
      <c r="F10" s="9"/>
      <c r="G10" s="9"/>
      <c r="H10" s="9"/>
      <c r="I10" s="9"/>
      <c r="J10" s="9"/>
      <c r="K10" s="9"/>
      <c r="L10" s="9"/>
      <c r="M10" s="9"/>
      <c r="N10" s="9"/>
      <c r="O10" s="9"/>
    </row>
    <row r="11" spans="1:15" s="55" customFormat="1" x14ac:dyDescent="0.2">
      <c r="A11" s="54" t="s">
        <v>271</v>
      </c>
      <c r="B11" s="160"/>
      <c r="C11" s="170"/>
      <c r="D11" s="170"/>
      <c r="E11" s="170"/>
      <c r="F11" s="9"/>
      <c r="G11" s="9"/>
      <c r="H11" s="9"/>
      <c r="I11" s="9"/>
      <c r="J11" s="9"/>
      <c r="K11" s="9"/>
      <c r="L11" s="9"/>
      <c r="M11" s="9"/>
      <c r="N11" s="9"/>
      <c r="O11" s="9"/>
    </row>
    <row r="12" spans="1:15" s="55" customFormat="1" x14ac:dyDescent="0.2">
      <c r="A12" s="57" t="s">
        <v>143</v>
      </c>
      <c r="B12" s="150"/>
      <c r="C12" s="150"/>
      <c r="D12" s="150"/>
      <c r="E12" s="150"/>
      <c r="F12" s="150"/>
      <c r="G12" s="150"/>
      <c r="H12" s="9"/>
      <c r="I12" s="9"/>
      <c r="J12" s="9"/>
      <c r="K12" s="9"/>
      <c r="L12" s="9"/>
      <c r="M12" s="9"/>
      <c r="N12" s="9"/>
      <c r="O12" s="9"/>
    </row>
    <row r="13" spans="1:15" s="55" customFormat="1" x14ac:dyDescent="0.2">
      <c r="A13" s="57" t="s">
        <v>144</v>
      </c>
      <c r="B13" s="150"/>
      <c r="C13" s="150"/>
      <c r="D13" s="150"/>
      <c r="E13" s="150"/>
      <c r="F13" s="150"/>
      <c r="G13" s="150"/>
      <c r="H13" s="9"/>
      <c r="I13" s="9"/>
      <c r="J13" s="9"/>
      <c r="K13" s="9"/>
      <c r="L13" s="9"/>
      <c r="M13" s="9"/>
      <c r="N13" s="9"/>
      <c r="O13" s="9"/>
    </row>
    <row r="14" spans="1:15" s="55" customFormat="1" x14ac:dyDescent="0.2">
      <c r="A14" s="57" t="s">
        <v>145</v>
      </c>
      <c r="B14" s="150"/>
      <c r="C14" s="150"/>
      <c r="D14" s="150"/>
      <c r="E14" s="150"/>
      <c r="F14" s="150"/>
      <c r="G14" s="150"/>
      <c r="H14" s="9"/>
      <c r="I14" s="9"/>
      <c r="J14" s="9"/>
      <c r="K14" s="9"/>
      <c r="L14" s="9"/>
      <c r="M14" s="9"/>
      <c r="N14" s="9"/>
      <c r="O14" s="9"/>
    </row>
    <row r="15" spans="1:15" s="55" customFormat="1" x14ac:dyDescent="0.2">
      <c r="A15" s="57"/>
      <c r="B15" s="9"/>
      <c r="C15" s="9"/>
      <c r="D15" s="9"/>
      <c r="E15" s="9"/>
      <c r="F15" s="9"/>
      <c r="G15" s="9"/>
      <c r="H15" s="9"/>
      <c r="I15" s="9"/>
      <c r="J15" s="9"/>
      <c r="K15" s="9"/>
      <c r="L15" s="9"/>
      <c r="M15" s="9"/>
      <c r="N15" s="9"/>
      <c r="O15" s="9"/>
    </row>
  </sheetData>
  <pageMargins left="0.7" right="0.7" top="0.75" bottom="0.75" header="0.3" footer="0.3"/>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0EA987-B4E7-48BF-97BC-B6976F0E39B6}">
  <sheetPr codeName="Sheet52">
    <pageSetUpPr fitToPage="1"/>
  </sheetPr>
  <dimension ref="A1:O13"/>
  <sheetViews>
    <sheetView zoomScaleNormal="100" zoomScaleSheetLayoutView="100" workbookViewId="0">
      <selection activeCell="L49" sqref="L49"/>
    </sheetView>
  </sheetViews>
  <sheetFormatPr defaultColWidth="9.28515625" defaultRowHeight="14.25" x14ac:dyDescent="0.2"/>
  <cols>
    <col min="1" max="16384" width="9.28515625" style="9"/>
  </cols>
  <sheetData>
    <row r="1" spans="1:15" s="55" customFormat="1" ht="15" customHeight="1" x14ac:dyDescent="0.2">
      <c r="A1" s="271" t="s">
        <v>272</v>
      </c>
      <c r="B1" s="272"/>
      <c r="C1" s="9"/>
      <c r="D1" s="9"/>
      <c r="E1" s="9"/>
      <c r="F1" s="9"/>
      <c r="G1" s="9"/>
      <c r="H1" s="9"/>
      <c r="I1" s="9"/>
      <c r="J1" s="9"/>
      <c r="K1" s="9"/>
      <c r="L1" s="9"/>
      <c r="M1" s="9"/>
      <c r="N1" s="9"/>
      <c r="O1" s="9"/>
    </row>
    <row r="2" spans="1:15" s="55" customFormat="1" x14ac:dyDescent="0.2">
      <c r="A2" s="9"/>
      <c r="B2" s="9"/>
      <c r="C2" s="9"/>
      <c r="D2" s="9"/>
      <c r="E2" s="9"/>
      <c r="F2" s="9"/>
      <c r="G2" s="9"/>
      <c r="H2" s="9"/>
      <c r="I2" s="9"/>
      <c r="J2" s="9"/>
      <c r="K2" s="9"/>
      <c r="L2" s="9"/>
      <c r="M2" s="9"/>
      <c r="N2" s="9"/>
      <c r="O2" s="9"/>
    </row>
    <row r="3" spans="1:15" s="55" customFormat="1" ht="31.5" customHeight="1" x14ac:dyDescent="0.2">
      <c r="A3" s="139" t="s">
        <v>50</v>
      </c>
      <c r="B3" s="152" t="s">
        <v>87</v>
      </c>
      <c r="C3" s="152" t="s">
        <v>88</v>
      </c>
      <c r="D3" s="152" t="s">
        <v>89</v>
      </c>
      <c r="E3" s="155" t="s">
        <v>141</v>
      </c>
      <c r="F3" s="9"/>
      <c r="G3" s="9"/>
      <c r="H3" s="9"/>
      <c r="I3" s="9"/>
      <c r="J3" s="9"/>
      <c r="K3" s="9"/>
      <c r="L3" s="9"/>
      <c r="M3" s="9"/>
      <c r="N3" s="9"/>
      <c r="O3" s="9"/>
    </row>
    <row r="4" spans="1:15" s="55" customFormat="1" x14ac:dyDescent="0.2">
      <c r="A4" s="273">
        <v>2020</v>
      </c>
      <c r="B4" s="285">
        <v>0.24</v>
      </c>
      <c r="C4" s="286">
        <v>0.42</v>
      </c>
      <c r="D4" s="286">
        <v>0.49</v>
      </c>
      <c r="E4" s="287">
        <v>0.4</v>
      </c>
      <c r="F4" s="9"/>
      <c r="G4" s="9"/>
      <c r="H4" s="9"/>
      <c r="I4" s="9"/>
      <c r="J4" s="9"/>
      <c r="K4" s="9"/>
      <c r="L4" s="9"/>
      <c r="M4" s="9"/>
      <c r="N4" s="9"/>
      <c r="O4" s="9"/>
    </row>
    <row r="5" spans="1:15" s="55" customFormat="1" x14ac:dyDescent="0.2">
      <c r="A5" s="16">
        <v>2021</v>
      </c>
      <c r="B5" s="160">
        <v>0.63</v>
      </c>
      <c r="C5" s="170">
        <v>0.44</v>
      </c>
      <c r="D5" s="170">
        <v>0.42</v>
      </c>
      <c r="E5" s="279">
        <v>0.47</v>
      </c>
      <c r="F5" s="9"/>
      <c r="G5" s="9"/>
      <c r="H5" s="9"/>
      <c r="I5" s="9"/>
      <c r="J5" s="9"/>
      <c r="K5" s="9"/>
      <c r="L5" s="9"/>
      <c r="M5" s="9"/>
      <c r="N5" s="9"/>
      <c r="O5" s="9"/>
    </row>
    <row r="6" spans="1:15" s="55" customFormat="1" x14ac:dyDescent="0.2">
      <c r="A6" s="16">
        <v>2022</v>
      </c>
      <c r="B6" s="160">
        <v>0.69</v>
      </c>
      <c r="C6" s="170">
        <v>0.55000000000000004</v>
      </c>
      <c r="D6" s="170">
        <v>0.81</v>
      </c>
      <c r="E6" s="279">
        <v>0.66</v>
      </c>
      <c r="F6" s="9"/>
      <c r="G6" s="9"/>
      <c r="H6" s="9"/>
      <c r="I6" s="9"/>
      <c r="J6" s="9"/>
      <c r="K6" s="9"/>
      <c r="L6" s="9"/>
      <c r="M6" s="9"/>
      <c r="N6" s="9"/>
      <c r="O6" s="9"/>
    </row>
    <row r="7" spans="1:15" s="55" customFormat="1" x14ac:dyDescent="0.2">
      <c r="A7" s="16">
        <v>2023</v>
      </c>
      <c r="B7" s="160">
        <v>0.7</v>
      </c>
      <c r="C7" s="170">
        <v>0.67</v>
      </c>
      <c r="D7" s="170">
        <v>0.9</v>
      </c>
      <c r="E7" s="279">
        <v>0.74</v>
      </c>
      <c r="F7" s="9"/>
      <c r="G7" s="9"/>
      <c r="H7" s="9"/>
      <c r="I7" s="9"/>
      <c r="J7" s="9"/>
      <c r="K7" s="9"/>
      <c r="L7" s="9"/>
      <c r="M7" s="9"/>
      <c r="N7" s="9"/>
      <c r="O7" s="9"/>
    </row>
    <row r="8" spans="1:15" s="55" customFormat="1" ht="15" x14ac:dyDescent="0.25">
      <c r="A8" s="7">
        <v>2024</v>
      </c>
      <c r="B8" s="280">
        <v>0.61</v>
      </c>
      <c r="C8" s="169">
        <v>0.72</v>
      </c>
      <c r="D8" s="169">
        <v>0.52</v>
      </c>
      <c r="E8" s="288">
        <v>0.64</v>
      </c>
      <c r="F8" s="9"/>
      <c r="G8" s="9"/>
      <c r="H8" s="9"/>
      <c r="I8" s="9"/>
      <c r="J8" s="9"/>
      <c r="K8" s="9"/>
      <c r="L8" s="9"/>
      <c r="M8" s="9"/>
      <c r="N8" s="9"/>
      <c r="O8" s="9"/>
    </row>
    <row r="9" spans="1:15" s="55" customFormat="1" ht="15" thickBot="1" x14ac:dyDescent="0.25">
      <c r="A9" s="282" t="s">
        <v>142</v>
      </c>
      <c r="B9" s="283" t="s">
        <v>183</v>
      </c>
      <c r="C9" s="283" t="s">
        <v>184</v>
      </c>
      <c r="D9" s="283" t="s">
        <v>185</v>
      </c>
      <c r="E9" s="284" t="s">
        <v>186</v>
      </c>
      <c r="F9" s="9"/>
      <c r="G9" s="9"/>
      <c r="H9" s="9"/>
      <c r="I9" s="9"/>
      <c r="J9" s="9"/>
      <c r="K9" s="9"/>
      <c r="L9" s="9"/>
      <c r="M9" s="9"/>
      <c r="N9" s="9"/>
      <c r="O9" s="9"/>
    </row>
    <row r="10" spans="1:15" s="55" customFormat="1" ht="15" thickTop="1" x14ac:dyDescent="0.2">
      <c r="A10" s="54" t="s">
        <v>91</v>
      </c>
      <c r="B10" s="160"/>
      <c r="C10" s="170"/>
      <c r="D10" s="170"/>
      <c r="E10" s="170"/>
      <c r="F10" s="9"/>
      <c r="G10" s="9"/>
      <c r="H10" s="9"/>
      <c r="I10" s="9"/>
      <c r="J10" s="9"/>
      <c r="K10" s="9"/>
      <c r="L10" s="9"/>
      <c r="M10" s="9"/>
      <c r="N10" s="9"/>
      <c r="O10" s="9"/>
    </row>
    <row r="11" spans="1:15" s="55" customFormat="1" x14ac:dyDescent="0.2">
      <c r="A11" s="57" t="s">
        <v>146</v>
      </c>
      <c r="B11" s="150"/>
      <c r="C11" s="150"/>
      <c r="D11" s="150"/>
      <c r="E11" s="150"/>
      <c r="F11" s="150"/>
      <c r="G11" s="150"/>
      <c r="H11" s="9"/>
      <c r="I11" s="9"/>
      <c r="J11" s="9"/>
      <c r="K11" s="9"/>
      <c r="L11" s="9"/>
      <c r="M11" s="9"/>
      <c r="N11" s="9"/>
      <c r="O11" s="9"/>
    </row>
    <row r="12" spans="1:15" s="55" customFormat="1" x14ac:dyDescent="0.2">
      <c r="A12" s="57" t="s">
        <v>147</v>
      </c>
      <c r="B12" s="150"/>
      <c r="C12" s="150"/>
      <c r="D12" s="150"/>
      <c r="E12" s="150"/>
      <c r="F12" s="150"/>
      <c r="G12" s="150"/>
      <c r="H12" s="9"/>
      <c r="I12" s="9"/>
      <c r="J12" s="9"/>
      <c r="K12" s="9"/>
      <c r="L12" s="9"/>
      <c r="M12" s="9"/>
      <c r="N12" s="9"/>
      <c r="O12" s="9"/>
    </row>
    <row r="13" spans="1:15" s="55" customFormat="1" x14ac:dyDescent="0.2">
      <c r="A13" s="57" t="s">
        <v>148</v>
      </c>
      <c r="B13" s="9"/>
      <c r="C13" s="9"/>
      <c r="D13" s="9"/>
      <c r="E13" s="9"/>
      <c r="F13" s="9"/>
      <c r="G13" s="9"/>
      <c r="H13" s="9"/>
      <c r="I13" s="9"/>
      <c r="J13" s="9"/>
      <c r="K13" s="9"/>
      <c r="L13" s="9"/>
      <c r="M13" s="9"/>
      <c r="N13" s="9"/>
      <c r="O13" s="9"/>
    </row>
  </sheetData>
  <pageMargins left="0.7" right="0.7" top="0.75" bottom="0.75" header="0.3" footer="0.3"/>
  <pageSetup paperSize="9"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7FD8F4-CE62-44B4-B4DA-2D4D41EE8C5C}">
  <sheetPr codeName="Sheet55">
    <pageSetUpPr fitToPage="1"/>
  </sheetPr>
  <dimension ref="A1:J41"/>
  <sheetViews>
    <sheetView zoomScaleNormal="100" zoomScaleSheetLayoutView="100" workbookViewId="0">
      <selection activeCell="L49" sqref="L49"/>
    </sheetView>
  </sheetViews>
  <sheetFormatPr defaultColWidth="9.28515625" defaultRowHeight="14.25" x14ac:dyDescent="0.2"/>
  <cols>
    <col min="1" max="1" width="16.28515625" style="17" customWidth="1"/>
    <col min="2" max="2" width="14.28515625" style="17" customWidth="1"/>
    <col min="3" max="3" width="16.5703125" style="17" customWidth="1"/>
    <col min="4" max="4" width="15.28515625" style="17" customWidth="1"/>
    <col min="5" max="5" width="7.5703125" style="17" customWidth="1"/>
    <col min="6" max="6" width="13.5703125" style="17" customWidth="1"/>
    <col min="7" max="16384" width="9.28515625" style="9"/>
  </cols>
  <sheetData>
    <row r="1" spans="1:10" ht="30" customHeight="1" x14ac:dyDescent="0.25">
      <c r="A1" s="381" t="s">
        <v>273</v>
      </c>
      <c r="B1" s="381"/>
      <c r="C1" s="381"/>
      <c r="D1" s="381"/>
      <c r="E1" s="381"/>
      <c r="F1" s="381"/>
    </row>
    <row r="2" spans="1:10" x14ac:dyDescent="0.2">
      <c r="A2" s="18"/>
      <c r="B2" s="18"/>
      <c r="C2" s="18"/>
      <c r="D2" s="18"/>
      <c r="E2" s="18"/>
      <c r="F2" s="18"/>
    </row>
    <row r="3" spans="1:10" s="77" customFormat="1" ht="42.75" x14ac:dyDescent="0.25">
      <c r="A3" s="289" t="s">
        <v>67</v>
      </c>
      <c r="B3" s="21" t="s">
        <v>22</v>
      </c>
      <c r="C3" s="257" t="s">
        <v>28</v>
      </c>
      <c r="D3" s="257" t="s">
        <v>36</v>
      </c>
      <c r="E3" s="257" t="s">
        <v>40</v>
      </c>
      <c r="F3" s="290" t="s">
        <v>149</v>
      </c>
    </row>
    <row r="4" spans="1:10" x14ac:dyDescent="0.2">
      <c r="A4" s="23" t="s">
        <v>87</v>
      </c>
      <c r="B4" s="291">
        <v>22.142857142857142</v>
      </c>
      <c r="C4" s="291">
        <v>36</v>
      </c>
      <c r="D4" s="291">
        <v>21.714285714285715</v>
      </c>
      <c r="E4" s="291">
        <v>21.857142857142858</v>
      </c>
      <c r="F4" s="292">
        <v>23</v>
      </c>
      <c r="J4" s="77"/>
    </row>
    <row r="5" spans="1:10" x14ac:dyDescent="0.2">
      <c r="A5" s="23" t="s">
        <v>88</v>
      </c>
      <c r="B5" s="291">
        <v>16.428571428571427</v>
      </c>
      <c r="C5" s="291">
        <v>24.071428571428573</v>
      </c>
      <c r="D5" s="291">
        <v>22.785714285714285</v>
      </c>
      <c r="E5" s="291">
        <v>26.142857142857142</v>
      </c>
      <c r="F5" s="292">
        <v>21.642857142857142</v>
      </c>
      <c r="J5" s="77"/>
    </row>
    <row r="6" spans="1:10" x14ac:dyDescent="0.2">
      <c r="A6" s="23" t="s">
        <v>89</v>
      </c>
      <c r="B6" s="291">
        <v>21</v>
      </c>
      <c r="C6" s="291">
        <v>27</v>
      </c>
      <c r="D6" s="291">
        <v>21</v>
      </c>
      <c r="E6" s="291">
        <v>23</v>
      </c>
      <c r="F6" s="292">
        <v>22</v>
      </c>
      <c r="J6" s="77"/>
    </row>
    <row r="7" spans="1:10" ht="15" x14ac:dyDescent="0.25">
      <c r="A7" s="264" t="s">
        <v>90</v>
      </c>
      <c r="B7" s="293">
        <v>19</v>
      </c>
      <c r="C7" s="293">
        <v>27.142857142857142</v>
      </c>
      <c r="D7" s="293">
        <v>21.714285714285715</v>
      </c>
      <c r="E7" s="293">
        <v>23.857142857142858</v>
      </c>
      <c r="F7" s="294">
        <v>22</v>
      </c>
      <c r="J7" s="77"/>
    </row>
    <row r="8" spans="1:10" ht="15" x14ac:dyDescent="0.25">
      <c r="A8" s="298" t="s">
        <v>153</v>
      </c>
      <c r="B8" s="295"/>
      <c r="C8" s="295"/>
      <c r="D8" s="296"/>
      <c r="E8" s="295"/>
      <c r="F8" s="295"/>
      <c r="J8" s="77"/>
    </row>
    <row r="9" spans="1:10" x14ac:dyDescent="0.2">
      <c r="A9" s="54" t="s">
        <v>91</v>
      </c>
      <c r="B9" s="297"/>
      <c r="C9" s="297"/>
      <c r="D9" s="291"/>
      <c r="E9" s="291"/>
      <c r="F9" s="291"/>
      <c r="J9" s="77"/>
    </row>
    <row r="10" spans="1:10" x14ac:dyDescent="0.2">
      <c r="A10" s="268" t="s">
        <v>150</v>
      </c>
      <c r="B10" s="291"/>
      <c r="C10" s="291"/>
      <c r="D10" s="291"/>
      <c r="E10" s="291"/>
      <c r="F10" s="291"/>
      <c r="J10" s="77"/>
    </row>
    <row r="11" spans="1:10" x14ac:dyDescent="0.2">
      <c r="A11" s="405" t="s">
        <v>151</v>
      </c>
      <c r="B11" s="405"/>
      <c r="C11" s="405"/>
      <c r="D11" s="405"/>
      <c r="E11" s="291"/>
      <c r="F11" s="291"/>
    </row>
    <row r="12" spans="1:10" x14ac:dyDescent="0.2">
      <c r="A12" s="54" t="s">
        <v>49</v>
      </c>
    </row>
    <row r="15" spans="1:10" ht="46.5" customHeight="1" x14ac:dyDescent="0.25">
      <c r="A15" s="381" t="s">
        <v>274</v>
      </c>
      <c r="B15" s="381"/>
      <c r="C15" s="381"/>
      <c r="D15" s="381"/>
      <c r="E15" s="381"/>
      <c r="F15" s="381"/>
    </row>
    <row r="16" spans="1:10" x14ac:dyDescent="0.2">
      <c r="A16" s="18"/>
      <c r="B16" s="18"/>
      <c r="C16" s="18"/>
      <c r="D16" s="18"/>
      <c r="E16" s="18"/>
      <c r="F16" s="18"/>
    </row>
    <row r="17" spans="1:6" s="77" customFormat="1" ht="42.75" x14ac:dyDescent="0.25">
      <c r="A17" s="289" t="s">
        <v>67</v>
      </c>
      <c r="B17" s="21" t="s">
        <v>22</v>
      </c>
      <c r="C17" s="257" t="s">
        <v>28</v>
      </c>
      <c r="D17" s="257" t="s">
        <v>36</v>
      </c>
      <c r="E17" s="257" t="s">
        <v>40</v>
      </c>
      <c r="F17" s="290" t="s">
        <v>149</v>
      </c>
    </row>
    <row r="18" spans="1:6" x14ac:dyDescent="0.2">
      <c r="A18" s="23" t="s">
        <v>87</v>
      </c>
      <c r="B18" s="291">
        <v>21.142857142857142</v>
      </c>
      <c r="C18" s="291">
        <v>29.571428571428573</v>
      </c>
      <c r="D18" s="291">
        <v>21</v>
      </c>
      <c r="E18" s="291">
        <v>21.571428571428573</v>
      </c>
      <c r="F18" s="292">
        <v>22.071428571428573</v>
      </c>
    </row>
    <row r="19" spans="1:6" x14ac:dyDescent="0.2">
      <c r="A19" s="23" t="s">
        <v>88</v>
      </c>
      <c r="B19" s="291">
        <v>16</v>
      </c>
      <c r="C19" s="291">
        <v>24</v>
      </c>
      <c r="D19" s="291">
        <v>20.5</v>
      </c>
      <c r="E19" s="291">
        <v>23.857142857142858</v>
      </c>
      <c r="F19" s="292">
        <v>20</v>
      </c>
    </row>
    <row r="20" spans="1:6" x14ac:dyDescent="0.2">
      <c r="A20" s="23" t="s">
        <v>89</v>
      </c>
      <c r="B20" s="291">
        <v>20</v>
      </c>
      <c r="C20" s="291">
        <v>26</v>
      </c>
      <c r="D20" s="291">
        <v>21</v>
      </c>
      <c r="E20" s="291">
        <v>22</v>
      </c>
      <c r="F20" s="292">
        <v>21</v>
      </c>
    </row>
    <row r="21" spans="1:6" ht="15" x14ac:dyDescent="0.25">
      <c r="A21" s="264" t="s">
        <v>90</v>
      </c>
      <c r="B21" s="293">
        <v>18.285714285714285</v>
      </c>
      <c r="C21" s="293">
        <v>25.714285714285715</v>
      </c>
      <c r="D21" s="293">
        <v>20.5</v>
      </c>
      <c r="E21" s="293">
        <v>22.571428571428573</v>
      </c>
      <c r="F21" s="294">
        <v>21</v>
      </c>
    </row>
    <row r="22" spans="1:6" ht="15" x14ac:dyDescent="0.25">
      <c r="A22" s="57" t="s">
        <v>154</v>
      </c>
      <c r="B22" s="295"/>
      <c r="C22" s="295"/>
      <c r="D22" s="295"/>
      <c r="E22" s="295"/>
      <c r="F22" s="295"/>
    </row>
    <row r="23" spans="1:6" x14ac:dyDescent="0.2">
      <c r="A23" s="54" t="s">
        <v>91</v>
      </c>
      <c r="B23" s="297"/>
      <c r="C23" s="291"/>
      <c r="D23" s="291"/>
      <c r="E23" s="291"/>
      <c r="F23" s="291"/>
    </row>
    <row r="24" spans="1:6" x14ac:dyDescent="0.2">
      <c r="A24" s="268" t="s">
        <v>150</v>
      </c>
      <c r="B24" s="291"/>
      <c r="C24" s="291"/>
      <c r="D24" s="291"/>
      <c r="E24" s="291"/>
      <c r="F24" s="291"/>
    </row>
    <row r="25" spans="1:6" ht="15" customHeight="1" x14ac:dyDescent="0.2">
      <c r="A25" s="405" t="s">
        <v>151</v>
      </c>
      <c r="B25" s="405"/>
      <c r="C25" s="291"/>
      <c r="D25" s="291"/>
      <c r="E25" s="291"/>
      <c r="F25" s="291"/>
    </row>
    <row r="26" spans="1:6" x14ac:dyDescent="0.2">
      <c r="A26" s="299" t="s">
        <v>152</v>
      </c>
      <c r="B26" s="291"/>
      <c r="C26" s="291"/>
      <c r="D26" s="291"/>
      <c r="E26" s="291"/>
      <c r="F26" s="291"/>
    </row>
    <row r="27" spans="1:6" x14ac:dyDescent="0.2">
      <c r="A27" s="300" t="s">
        <v>49</v>
      </c>
    </row>
    <row r="30" spans="1:6" ht="29.25" customHeight="1" x14ac:dyDescent="0.25">
      <c r="A30" s="381" t="s">
        <v>275</v>
      </c>
      <c r="B30" s="381"/>
      <c r="C30" s="381"/>
      <c r="D30" s="381"/>
      <c r="E30" s="381"/>
      <c r="F30" s="381"/>
    </row>
    <row r="31" spans="1:6" x14ac:dyDescent="0.2">
      <c r="A31" s="18"/>
      <c r="B31" s="18"/>
      <c r="C31" s="18"/>
      <c r="D31" s="18"/>
      <c r="E31" s="18"/>
      <c r="F31" s="18"/>
    </row>
    <row r="32" spans="1:6" s="77" customFormat="1" ht="42.75" x14ac:dyDescent="0.25">
      <c r="A32" s="289" t="s">
        <v>67</v>
      </c>
      <c r="B32" s="21" t="s">
        <v>22</v>
      </c>
      <c r="C32" s="257" t="s">
        <v>28</v>
      </c>
      <c r="D32" s="257" t="s">
        <v>36</v>
      </c>
      <c r="E32" s="257" t="s">
        <v>40</v>
      </c>
      <c r="F32" s="290" t="s">
        <v>149</v>
      </c>
    </row>
    <row r="33" spans="1:6" x14ac:dyDescent="0.2">
      <c r="A33" s="23" t="s">
        <v>87</v>
      </c>
      <c r="B33" s="291">
        <v>32.142857142857146</v>
      </c>
      <c r="C33" s="291">
        <v>60.142857142857146</v>
      </c>
      <c r="D33" s="291">
        <v>23.142857142857142</v>
      </c>
      <c r="E33" s="291">
        <v>28.071428571428573</v>
      </c>
      <c r="F33" s="292">
        <v>32.5</v>
      </c>
    </row>
    <row r="34" spans="1:6" x14ac:dyDescent="0.2">
      <c r="A34" s="23" t="s">
        <v>88</v>
      </c>
      <c r="B34" s="291">
        <v>21.357142857142858</v>
      </c>
      <c r="C34" s="291">
        <v>29.142857142857142</v>
      </c>
      <c r="D34" s="291">
        <v>43</v>
      </c>
      <c r="E34" s="291">
        <v>29.857142857142858</v>
      </c>
      <c r="F34" s="292">
        <v>28.714285714285715</v>
      </c>
    </row>
    <row r="35" spans="1:6" x14ac:dyDescent="0.2">
      <c r="A35" s="23" t="s">
        <v>89</v>
      </c>
      <c r="B35" s="291">
        <v>26</v>
      </c>
      <c r="C35" s="291">
        <v>32</v>
      </c>
      <c r="D35" s="291">
        <v>33</v>
      </c>
      <c r="E35" s="291">
        <v>27</v>
      </c>
      <c r="F35" s="292">
        <v>29</v>
      </c>
    </row>
    <row r="36" spans="1:6" ht="15" x14ac:dyDescent="0.25">
      <c r="A36" s="264" t="s">
        <v>90</v>
      </c>
      <c r="B36" s="293">
        <v>24.071428571428573</v>
      </c>
      <c r="C36" s="293">
        <v>32.571428571428569</v>
      </c>
      <c r="D36" s="293">
        <v>27.285714285714285</v>
      </c>
      <c r="E36" s="293">
        <v>29</v>
      </c>
      <c r="F36" s="294">
        <v>29.142857142857142</v>
      </c>
    </row>
    <row r="37" spans="1:6" ht="15" x14ac:dyDescent="0.25">
      <c r="A37" s="57" t="s">
        <v>155</v>
      </c>
      <c r="B37" s="295"/>
      <c r="C37" s="295"/>
      <c r="D37" s="295"/>
      <c r="E37" s="295"/>
      <c r="F37" s="295"/>
    </row>
    <row r="38" spans="1:6" x14ac:dyDescent="0.2">
      <c r="A38" s="54" t="s">
        <v>91</v>
      </c>
      <c r="B38" s="291"/>
      <c r="C38" s="291"/>
      <c r="D38" s="291"/>
      <c r="E38" s="291"/>
      <c r="F38" s="291"/>
    </row>
    <row r="39" spans="1:6" x14ac:dyDescent="0.2">
      <c r="A39" s="268" t="s">
        <v>150</v>
      </c>
      <c r="B39" s="291"/>
      <c r="C39" s="291"/>
      <c r="D39" s="291"/>
      <c r="E39" s="291"/>
      <c r="F39" s="291"/>
    </row>
    <row r="40" spans="1:6" x14ac:dyDescent="0.2">
      <c r="A40" s="54" t="s">
        <v>151</v>
      </c>
      <c r="B40" s="291"/>
      <c r="C40" s="291"/>
      <c r="D40" s="291"/>
      <c r="E40" s="291"/>
      <c r="F40" s="291"/>
    </row>
    <row r="41" spans="1:6" x14ac:dyDescent="0.2">
      <c r="A41" s="54" t="s">
        <v>49</v>
      </c>
    </row>
  </sheetData>
  <mergeCells count="5">
    <mergeCell ref="A1:F1"/>
    <mergeCell ref="A11:D11"/>
    <mergeCell ref="A15:F15"/>
    <mergeCell ref="A25:B25"/>
    <mergeCell ref="A30:F30"/>
  </mergeCells>
  <pageMargins left="0.7" right="0.7" top="0.75" bottom="0.75" header="0.3" footer="0.3"/>
  <pageSetup paperSize="9" scale="93"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07B17B-BE0F-4C4D-88E5-B716001288EC}">
  <sheetPr codeName="Sheet53">
    <pageSetUpPr fitToPage="1"/>
  </sheetPr>
  <dimension ref="A1:I25"/>
  <sheetViews>
    <sheetView zoomScaleNormal="100" zoomScaleSheetLayoutView="100" workbookViewId="0">
      <selection activeCell="L49" sqref="L49"/>
    </sheetView>
  </sheetViews>
  <sheetFormatPr defaultColWidth="9.28515625" defaultRowHeight="14.25" x14ac:dyDescent="0.2"/>
  <cols>
    <col min="1" max="1" width="16.28515625" style="17" customWidth="1"/>
    <col min="2" max="2" width="14.28515625" style="17" customWidth="1"/>
    <col min="3" max="3" width="16.5703125" style="17" customWidth="1"/>
    <col min="4" max="4" width="15.28515625" style="17" customWidth="1"/>
    <col min="5" max="5" width="7.5703125" style="17" customWidth="1"/>
    <col min="6" max="6" width="13.5703125" style="17" customWidth="1"/>
    <col min="7" max="16384" width="9.28515625" style="9"/>
  </cols>
  <sheetData>
    <row r="1" spans="1:8" ht="30" customHeight="1" x14ac:dyDescent="0.25">
      <c r="A1" s="412" t="s">
        <v>276</v>
      </c>
      <c r="B1" s="412"/>
      <c r="C1" s="412"/>
      <c r="D1" s="412"/>
      <c r="E1" s="412"/>
      <c r="F1" s="412"/>
    </row>
    <row r="2" spans="1:8" x14ac:dyDescent="0.2">
      <c r="A2" s="18"/>
      <c r="B2" s="18"/>
      <c r="C2" s="18"/>
      <c r="D2" s="18"/>
      <c r="E2" s="18"/>
      <c r="F2" s="18"/>
    </row>
    <row r="3" spans="1:8" s="77" customFormat="1" ht="42.75" x14ac:dyDescent="0.2">
      <c r="A3" s="289" t="s">
        <v>67</v>
      </c>
      <c r="B3" s="21" t="s">
        <v>22</v>
      </c>
      <c r="C3" s="257" t="s">
        <v>28</v>
      </c>
      <c r="D3" s="257" t="s">
        <v>36</v>
      </c>
      <c r="E3" s="257" t="s">
        <v>40</v>
      </c>
      <c r="F3" s="290" t="s">
        <v>149</v>
      </c>
      <c r="H3" s="9"/>
    </row>
    <row r="4" spans="1:8" x14ac:dyDescent="0.2">
      <c r="A4" s="23" t="s">
        <v>87</v>
      </c>
      <c r="B4" s="301">
        <v>0</v>
      </c>
      <c r="C4" s="301">
        <v>2.0833333333333332E-2</v>
      </c>
      <c r="D4" s="301">
        <v>3.6363636363636362E-2</v>
      </c>
      <c r="E4" s="301">
        <v>3.7735849056603772E-2</v>
      </c>
      <c r="F4" s="302">
        <v>2.1148036253776436E-2</v>
      </c>
    </row>
    <row r="5" spans="1:8" x14ac:dyDescent="0.2">
      <c r="A5" s="23" t="s">
        <v>88</v>
      </c>
      <c r="B5" s="301">
        <v>0.60416666666666663</v>
      </c>
      <c r="C5" s="301">
        <v>0.42564102564102563</v>
      </c>
      <c r="D5" s="301">
        <v>0.60810810810810811</v>
      </c>
      <c r="E5" s="301">
        <v>0.46747967479674796</v>
      </c>
      <c r="F5" s="302">
        <v>0.52408930669800236</v>
      </c>
    </row>
    <row r="6" spans="1:8" x14ac:dyDescent="0.2">
      <c r="A6" s="23" t="s">
        <v>89</v>
      </c>
      <c r="B6" s="301">
        <v>0.125</v>
      </c>
      <c r="C6" s="301">
        <v>0.13500000000000001</v>
      </c>
      <c r="D6" s="301">
        <v>0.17499999999999999</v>
      </c>
      <c r="E6" s="301">
        <v>0.15</v>
      </c>
      <c r="F6" s="302">
        <v>0.14399999999999999</v>
      </c>
    </row>
    <row r="7" spans="1:8" ht="15" x14ac:dyDescent="0.25">
      <c r="A7" s="264" t="s">
        <v>90</v>
      </c>
      <c r="B7" s="303">
        <v>0.37716262975778547</v>
      </c>
      <c r="C7" s="303">
        <v>0.29652996845425866</v>
      </c>
      <c r="D7" s="303">
        <v>0.291866028708134</v>
      </c>
      <c r="E7" s="303">
        <v>0.29411764705882354</v>
      </c>
      <c r="F7" s="304">
        <v>0.32501599488163785</v>
      </c>
    </row>
    <row r="8" spans="1:8" x14ac:dyDescent="0.2">
      <c r="A8" s="54" t="s">
        <v>91</v>
      </c>
      <c r="B8" s="305"/>
      <c r="C8" s="291"/>
      <c r="D8" s="291"/>
      <c r="E8" s="291"/>
      <c r="F8" s="291"/>
    </row>
    <row r="9" spans="1:8" x14ac:dyDescent="0.2">
      <c r="A9" s="300" t="s">
        <v>49</v>
      </c>
      <c r="B9" s="291"/>
      <c r="C9" s="291"/>
      <c r="D9" s="291"/>
      <c r="E9" s="291"/>
      <c r="F9" s="291"/>
    </row>
    <row r="10" spans="1:8" ht="15" customHeight="1" x14ac:dyDescent="0.2">
      <c r="A10" s="405"/>
      <c r="B10" s="405"/>
      <c r="C10" s="291"/>
      <c r="D10" s="291"/>
      <c r="E10" s="291"/>
      <c r="F10" s="291"/>
    </row>
    <row r="11" spans="1:8" x14ac:dyDescent="0.2">
      <c r="A11" s="299"/>
      <c r="B11" s="291"/>
      <c r="C11" s="291"/>
      <c r="D11" s="291"/>
      <c r="E11" s="291"/>
      <c r="F11" s="291"/>
    </row>
    <row r="12" spans="1:8" x14ac:dyDescent="0.2">
      <c r="A12" s="9"/>
    </row>
    <row r="15" spans="1:8" ht="30" customHeight="1" x14ac:dyDescent="0.25">
      <c r="A15" s="381" t="s">
        <v>277</v>
      </c>
      <c r="B15" s="381"/>
      <c r="C15" s="381"/>
      <c r="D15" s="381"/>
      <c r="E15" s="381"/>
      <c r="F15" s="381"/>
    </row>
    <row r="16" spans="1:8" x14ac:dyDescent="0.2">
      <c r="A16" s="18"/>
      <c r="B16" s="18"/>
      <c r="C16" s="18"/>
      <c r="D16" s="18"/>
      <c r="E16" s="18"/>
      <c r="F16" s="18"/>
    </row>
    <row r="17" spans="1:9" s="77" customFormat="1" ht="42.75" x14ac:dyDescent="0.25">
      <c r="A17" s="289" t="s">
        <v>67</v>
      </c>
      <c r="B17" s="21" t="s">
        <v>22</v>
      </c>
      <c r="C17" s="257" t="s">
        <v>28</v>
      </c>
      <c r="D17" s="257" t="s">
        <v>36</v>
      </c>
      <c r="E17" s="257" t="s">
        <v>40</v>
      </c>
      <c r="F17" s="290" t="s">
        <v>149</v>
      </c>
    </row>
    <row r="18" spans="1:9" x14ac:dyDescent="0.2">
      <c r="A18" s="23" t="s">
        <v>87</v>
      </c>
      <c r="B18" s="306">
        <v>6.7142857142857144</v>
      </c>
      <c r="C18" s="306">
        <v>7.9285714285714288</v>
      </c>
      <c r="D18" s="306">
        <v>6</v>
      </c>
      <c r="E18" s="306">
        <v>7.1428571428571432</v>
      </c>
      <c r="F18" s="307">
        <v>6.5714285714285712</v>
      </c>
      <c r="I18" s="77"/>
    </row>
    <row r="19" spans="1:9" x14ac:dyDescent="0.2">
      <c r="A19" s="23" t="s">
        <v>88</v>
      </c>
      <c r="B19" s="306">
        <v>1.8571428571428572</v>
      </c>
      <c r="C19" s="306">
        <v>2.5714285714285716</v>
      </c>
      <c r="D19" s="306">
        <v>1.7857142857142858</v>
      </c>
      <c r="E19" s="306">
        <v>2.1428571428571428</v>
      </c>
      <c r="F19" s="307">
        <v>2</v>
      </c>
      <c r="I19" s="77"/>
    </row>
    <row r="20" spans="1:9" x14ac:dyDescent="0.2">
      <c r="A20" s="23" t="s">
        <v>89</v>
      </c>
      <c r="B20" s="306">
        <v>4.5999999999999996</v>
      </c>
      <c r="C20" s="306">
        <v>5.0999999999999996</v>
      </c>
      <c r="D20" s="306">
        <v>4.4000000000000004</v>
      </c>
      <c r="E20" s="306">
        <v>4</v>
      </c>
      <c r="F20" s="307">
        <v>4.4000000000000004</v>
      </c>
      <c r="I20" s="77"/>
    </row>
    <row r="21" spans="1:9" ht="15" x14ac:dyDescent="0.25">
      <c r="A21" s="264" t="s">
        <v>90</v>
      </c>
      <c r="B21" s="308">
        <v>2.8571428571428572</v>
      </c>
      <c r="C21" s="308">
        <v>3.7142857142857144</v>
      </c>
      <c r="D21" s="308">
        <v>3.5714285714285716</v>
      </c>
      <c r="E21" s="308">
        <v>3.5714285714285716</v>
      </c>
      <c r="F21" s="309">
        <v>3.2857142857142856</v>
      </c>
      <c r="I21" s="77"/>
    </row>
    <row r="22" spans="1:9" x14ac:dyDescent="0.2">
      <c r="A22" s="54" t="s">
        <v>91</v>
      </c>
      <c r="B22" s="305"/>
      <c r="C22" s="305"/>
      <c r="D22" s="305"/>
      <c r="E22" s="291"/>
      <c r="F22" s="291"/>
      <c r="I22" s="77"/>
    </row>
    <row r="23" spans="1:9" x14ac:dyDescent="0.2">
      <c r="A23" s="268" t="s">
        <v>150</v>
      </c>
      <c r="B23" s="291"/>
      <c r="C23" s="291"/>
      <c r="D23" s="291"/>
      <c r="E23" s="291"/>
      <c r="F23" s="291"/>
      <c r="I23" s="77"/>
    </row>
    <row r="24" spans="1:9" x14ac:dyDescent="0.2">
      <c r="A24" s="405" t="s">
        <v>151</v>
      </c>
      <c r="B24" s="405"/>
      <c r="C24" s="405"/>
      <c r="D24" s="405"/>
      <c r="E24" s="291"/>
      <c r="F24" s="291"/>
      <c r="I24" s="77"/>
    </row>
    <row r="25" spans="1:9" x14ac:dyDescent="0.2">
      <c r="A25" s="54" t="s">
        <v>49</v>
      </c>
      <c r="I25" s="77"/>
    </row>
  </sheetData>
  <mergeCells count="4">
    <mergeCell ref="A1:F1"/>
    <mergeCell ref="A10:B10"/>
    <mergeCell ref="A15:F15"/>
    <mergeCell ref="A24:D24"/>
  </mergeCells>
  <pageMargins left="0.7" right="0.7" top="0.75" bottom="0.75" header="0.3" footer="0.3"/>
  <pageSetup paperSize="9" scale="93"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68801B-2B1E-4C8A-82FD-496CEA8F96E2}">
  <sheetPr codeName="Sheet54"/>
  <dimension ref="A1:P84"/>
  <sheetViews>
    <sheetView zoomScaleNormal="100" zoomScaleSheetLayoutView="110" workbookViewId="0">
      <selection activeCell="L49" sqref="L49"/>
    </sheetView>
  </sheetViews>
  <sheetFormatPr defaultColWidth="9.28515625" defaultRowHeight="14.25" x14ac:dyDescent="0.2"/>
  <cols>
    <col min="1" max="1" width="47.5703125" style="9" customWidth="1"/>
    <col min="2" max="2" width="14" style="106" customWidth="1"/>
    <col min="3" max="3" width="2" style="16" customWidth="1"/>
    <col min="4" max="4" width="16.5703125" style="106" customWidth="1"/>
    <col min="5" max="5" width="2" style="16" customWidth="1"/>
    <col min="6" max="6" width="17.42578125" style="106" customWidth="1"/>
    <col min="7" max="7" width="2" style="16" customWidth="1"/>
    <col min="8" max="8" width="14" style="106" customWidth="1"/>
    <col min="9" max="9" width="2" style="16" customWidth="1"/>
    <col min="10" max="10" width="14" style="106" customWidth="1"/>
    <col min="11" max="11" width="2" style="16" customWidth="1"/>
    <col min="12" max="16384" width="9.28515625" style="9"/>
  </cols>
  <sheetData>
    <row r="1" spans="1:16" ht="15" x14ac:dyDescent="0.25">
      <c r="A1" s="56" t="s">
        <v>285</v>
      </c>
    </row>
    <row r="3" spans="1:16" ht="42.75" x14ac:dyDescent="0.2">
      <c r="A3" s="310" t="s">
        <v>156</v>
      </c>
      <c r="B3" s="152" t="s">
        <v>22</v>
      </c>
      <c r="C3" s="311" t="s">
        <v>254</v>
      </c>
      <c r="D3" s="152" t="s">
        <v>28</v>
      </c>
      <c r="E3" s="311"/>
      <c r="F3" s="152" t="s">
        <v>36</v>
      </c>
      <c r="G3" s="311">
        <v>1</v>
      </c>
      <c r="H3" s="152" t="s">
        <v>40</v>
      </c>
      <c r="I3" s="311"/>
      <c r="J3" s="198" t="s">
        <v>149</v>
      </c>
      <c r="K3" s="311">
        <v>1</v>
      </c>
    </row>
    <row r="4" spans="1:16" ht="14.1" customHeight="1" x14ac:dyDescent="0.2">
      <c r="A4" s="9" t="s">
        <v>157</v>
      </c>
      <c r="B4" s="106">
        <v>208</v>
      </c>
      <c r="D4" s="106">
        <v>110</v>
      </c>
      <c r="F4" s="106">
        <v>71</v>
      </c>
      <c r="H4" s="106">
        <v>153</v>
      </c>
      <c r="J4" s="199">
        <v>542</v>
      </c>
      <c r="K4" s="312"/>
      <c r="L4" s="142"/>
      <c r="N4" s="142"/>
      <c r="O4" s="142"/>
      <c r="P4" s="142"/>
    </row>
    <row r="5" spans="1:16" x14ac:dyDescent="0.2">
      <c r="A5" s="313" t="s">
        <v>158</v>
      </c>
      <c r="B5" s="314">
        <v>67</v>
      </c>
      <c r="C5" s="315"/>
      <c r="D5" s="314">
        <v>20</v>
      </c>
      <c r="E5" s="315"/>
      <c r="F5" s="314">
        <v>30</v>
      </c>
      <c r="G5" s="315"/>
      <c r="H5" s="314">
        <v>40</v>
      </c>
      <c r="I5" s="315"/>
      <c r="J5" s="316">
        <v>157</v>
      </c>
      <c r="K5" s="317"/>
      <c r="L5" s="142"/>
      <c r="N5" s="142"/>
      <c r="O5" s="142"/>
      <c r="P5" s="142"/>
    </row>
    <row r="6" spans="1:16" x14ac:dyDescent="0.2">
      <c r="A6" s="9" t="s">
        <v>159</v>
      </c>
      <c r="B6" s="106">
        <v>187</v>
      </c>
      <c r="D6" s="106">
        <v>130</v>
      </c>
      <c r="F6" s="106">
        <v>82</v>
      </c>
      <c r="H6" s="106">
        <v>172</v>
      </c>
      <c r="J6" s="199">
        <v>571</v>
      </c>
      <c r="K6" s="312"/>
      <c r="L6" s="142"/>
      <c r="N6" s="142"/>
      <c r="O6" s="142"/>
      <c r="P6" s="142"/>
    </row>
    <row r="7" spans="1:16" x14ac:dyDescent="0.2">
      <c r="A7" s="9" t="s">
        <v>160</v>
      </c>
      <c r="B7" s="106">
        <v>81</v>
      </c>
      <c r="D7" s="106">
        <v>0</v>
      </c>
      <c r="F7" s="106">
        <v>15</v>
      </c>
      <c r="H7" s="106">
        <v>53</v>
      </c>
      <c r="J7" s="318">
        <v>172</v>
      </c>
      <c r="K7" s="312"/>
      <c r="L7" s="142"/>
      <c r="N7" s="142"/>
      <c r="O7" s="142"/>
      <c r="P7" s="142"/>
    </row>
    <row r="8" spans="1:16" x14ac:dyDescent="0.2">
      <c r="A8" s="313" t="s">
        <v>23</v>
      </c>
      <c r="B8" s="314"/>
      <c r="C8" s="315"/>
      <c r="D8" s="314"/>
      <c r="E8" s="315"/>
      <c r="F8" s="314"/>
      <c r="G8" s="315"/>
      <c r="H8" s="314"/>
      <c r="I8" s="315"/>
      <c r="J8" s="319"/>
    </row>
    <row r="9" spans="1:16" x14ac:dyDescent="0.2">
      <c r="A9" s="320" t="s">
        <v>161</v>
      </c>
      <c r="B9" s="314">
        <v>35</v>
      </c>
      <c r="C9" s="315"/>
      <c r="D9" s="314" t="s">
        <v>58</v>
      </c>
      <c r="E9" s="315"/>
      <c r="F9" s="314">
        <v>6</v>
      </c>
      <c r="G9" s="315"/>
      <c r="H9" s="314">
        <v>14</v>
      </c>
      <c r="I9" s="315"/>
      <c r="J9" s="316">
        <v>57</v>
      </c>
      <c r="K9" s="312"/>
      <c r="L9" s="142"/>
      <c r="N9" s="142"/>
      <c r="O9" s="142"/>
      <c r="P9" s="142"/>
    </row>
    <row r="10" spans="1:16" x14ac:dyDescent="0.2">
      <c r="A10" s="320" t="s">
        <v>162</v>
      </c>
      <c r="B10" s="314">
        <v>46</v>
      </c>
      <c r="C10" s="315"/>
      <c r="D10" s="314" t="s">
        <v>58</v>
      </c>
      <c r="E10" s="315"/>
      <c r="F10" s="314">
        <v>9</v>
      </c>
      <c r="G10" s="315"/>
      <c r="H10" s="314">
        <v>39</v>
      </c>
      <c r="I10" s="315"/>
      <c r="J10" s="316">
        <v>115</v>
      </c>
      <c r="K10" s="312"/>
      <c r="L10" s="142"/>
      <c r="N10" s="142"/>
      <c r="O10" s="142"/>
      <c r="P10" s="142"/>
    </row>
    <row r="11" spans="1:16" x14ac:dyDescent="0.2">
      <c r="A11" s="321" t="s">
        <v>46</v>
      </c>
      <c r="B11" s="217">
        <v>476</v>
      </c>
      <c r="C11" s="322"/>
      <c r="D11" s="217">
        <v>263</v>
      </c>
      <c r="E11" s="322"/>
      <c r="F11" s="217">
        <v>168</v>
      </c>
      <c r="G11" s="322"/>
      <c r="H11" s="217">
        <v>378</v>
      </c>
      <c r="I11" s="322"/>
      <c r="J11" s="323">
        <v>1285</v>
      </c>
      <c r="K11" s="324"/>
      <c r="L11" s="142"/>
      <c r="N11" s="142"/>
      <c r="O11" s="142"/>
      <c r="P11" s="142"/>
    </row>
    <row r="12" spans="1:16" ht="17.25" x14ac:dyDescent="0.25">
      <c r="A12" s="325" t="s">
        <v>163</v>
      </c>
      <c r="B12" s="326">
        <v>0.44</v>
      </c>
      <c r="C12" s="327" t="s">
        <v>254</v>
      </c>
      <c r="D12" s="326">
        <v>0.42</v>
      </c>
      <c r="E12" s="327" t="s">
        <v>254</v>
      </c>
      <c r="F12" s="326">
        <v>0.42</v>
      </c>
      <c r="G12" s="327" t="s">
        <v>254</v>
      </c>
      <c r="H12" s="326">
        <v>0.4</v>
      </c>
      <c r="I12" s="327" t="s">
        <v>254</v>
      </c>
      <c r="J12" s="328">
        <v>0.42</v>
      </c>
      <c r="K12" s="327">
        <v>1</v>
      </c>
      <c r="L12" s="142"/>
      <c r="N12" s="142"/>
      <c r="O12" s="142"/>
      <c r="P12" s="142"/>
    </row>
    <row r="13" spans="1:16" ht="16.5" x14ac:dyDescent="0.2">
      <c r="A13" s="313" t="s">
        <v>164</v>
      </c>
      <c r="B13" s="329">
        <v>0.1407563025210084</v>
      </c>
      <c r="C13" s="330"/>
      <c r="D13" s="329">
        <v>7.6045627376425853E-2</v>
      </c>
      <c r="E13" s="330"/>
      <c r="F13" s="329">
        <v>0.17857142857142858</v>
      </c>
      <c r="G13" s="330"/>
      <c r="H13" s="329">
        <v>0.10582010582010581</v>
      </c>
      <c r="I13" s="330"/>
      <c r="J13" s="331">
        <v>0.12217898832684825</v>
      </c>
      <c r="K13" s="330"/>
      <c r="L13" s="142"/>
      <c r="M13" s="142"/>
      <c r="N13" s="142"/>
      <c r="O13" s="142"/>
      <c r="P13" s="142"/>
    </row>
    <row r="14" spans="1:16" ht="16.5" x14ac:dyDescent="0.2">
      <c r="A14" s="9" t="s">
        <v>165</v>
      </c>
      <c r="B14" s="277">
        <v>0.39</v>
      </c>
      <c r="C14" s="332" t="s">
        <v>254</v>
      </c>
      <c r="D14" s="277">
        <v>0.49</v>
      </c>
      <c r="E14" s="332" t="s">
        <v>254</v>
      </c>
      <c r="F14" s="277">
        <v>0.49</v>
      </c>
      <c r="G14" s="332" t="s">
        <v>254</v>
      </c>
      <c r="H14" s="277">
        <v>0.46</v>
      </c>
      <c r="I14" s="332" t="s">
        <v>254</v>
      </c>
      <c r="J14" s="333">
        <v>0.44</v>
      </c>
      <c r="K14" s="332">
        <v>1</v>
      </c>
      <c r="L14" s="142"/>
      <c r="M14" s="142"/>
      <c r="N14" s="142"/>
      <c r="O14" s="142"/>
      <c r="P14" s="142"/>
    </row>
    <row r="15" spans="1:16" ht="16.5" x14ac:dyDescent="0.2">
      <c r="A15" s="9" t="s">
        <v>166</v>
      </c>
      <c r="B15" s="277">
        <v>0.17</v>
      </c>
      <c r="C15" s="332" t="s">
        <v>254</v>
      </c>
      <c r="D15" s="277">
        <v>0.09</v>
      </c>
      <c r="E15" s="332" t="s">
        <v>254</v>
      </c>
      <c r="F15" s="277">
        <v>0.09</v>
      </c>
      <c r="G15" s="332" t="s">
        <v>254</v>
      </c>
      <c r="H15" s="277">
        <v>0.14000000000000001</v>
      </c>
      <c r="I15" s="332" t="s">
        <v>254</v>
      </c>
      <c r="J15" s="333">
        <v>0.13</v>
      </c>
      <c r="K15" s="332">
        <v>1</v>
      </c>
      <c r="L15" s="142"/>
      <c r="M15" s="142"/>
      <c r="N15" s="142"/>
      <c r="O15" s="142"/>
      <c r="P15" s="142"/>
    </row>
    <row r="16" spans="1:16" ht="16.5" x14ac:dyDescent="0.2">
      <c r="A16" s="313" t="s">
        <v>99</v>
      </c>
      <c r="B16" s="277"/>
      <c r="C16" s="332"/>
      <c r="D16" s="277"/>
      <c r="E16" s="332"/>
      <c r="F16" s="277"/>
      <c r="G16" s="332"/>
      <c r="H16" s="277"/>
      <c r="I16" s="332"/>
      <c r="J16" s="333"/>
      <c r="K16" s="332"/>
      <c r="L16" s="142"/>
      <c r="M16" s="142"/>
      <c r="N16" s="142"/>
      <c r="O16" s="142"/>
      <c r="P16" s="142"/>
    </row>
    <row r="17" spans="1:16" ht="16.5" x14ac:dyDescent="0.2">
      <c r="A17" s="320" t="s">
        <v>167</v>
      </c>
      <c r="B17" s="329">
        <v>7.0000000000000007E-2</v>
      </c>
      <c r="C17" s="330" t="s">
        <v>254</v>
      </c>
      <c r="D17" s="329">
        <v>0.01</v>
      </c>
      <c r="E17" s="330" t="s">
        <v>254</v>
      </c>
      <c r="F17" s="329">
        <v>0.04</v>
      </c>
      <c r="G17" s="330" t="s">
        <v>254</v>
      </c>
      <c r="H17" s="329">
        <v>0.04</v>
      </c>
      <c r="I17" s="330" t="s">
        <v>254</v>
      </c>
      <c r="J17" s="331">
        <v>0.04</v>
      </c>
      <c r="K17" s="330" t="s">
        <v>254</v>
      </c>
      <c r="L17" s="142"/>
      <c r="M17" s="142"/>
      <c r="N17" s="142"/>
      <c r="O17" s="142"/>
      <c r="P17" s="142"/>
    </row>
    <row r="18" spans="1:16" ht="16.5" x14ac:dyDescent="0.2">
      <c r="A18" s="334" t="s">
        <v>168</v>
      </c>
      <c r="B18" s="335">
        <v>0.1</v>
      </c>
      <c r="C18" s="336" t="s">
        <v>254</v>
      </c>
      <c r="D18" s="335">
        <v>0.08</v>
      </c>
      <c r="E18" s="336" t="s">
        <v>254</v>
      </c>
      <c r="F18" s="337">
        <v>0.05</v>
      </c>
      <c r="G18" s="338" t="s">
        <v>254</v>
      </c>
      <c r="H18" s="337">
        <v>0.1</v>
      </c>
      <c r="I18" s="336" t="s">
        <v>254</v>
      </c>
      <c r="J18" s="339">
        <v>0.09</v>
      </c>
      <c r="K18" s="336" t="s">
        <v>254</v>
      </c>
      <c r="L18" s="142"/>
      <c r="M18" s="142"/>
      <c r="N18" s="142"/>
      <c r="O18" s="142"/>
      <c r="P18" s="142"/>
    </row>
    <row r="19" spans="1:16" x14ac:dyDescent="0.2">
      <c r="A19" s="70" t="s">
        <v>278</v>
      </c>
      <c r="B19" s="340"/>
      <c r="C19" s="341"/>
      <c r="D19" s="340"/>
      <c r="E19" s="342"/>
      <c r="F19" s="340"/>
      <c r="G19" s="341"/>
      <c r="H19" s="340"/>
      <c r="I19" s="341"/>
      <c r="J19" s="340"/>
      <c r="K19" s="341"/>
      <c r="L19" s="142"/>
      <c r="M19" s="142"/>
      <c r="N19" s="142"/>
      <c r="O19" s="142"/>
      <c r="P19" s="142"/>
    </row>
    <row r="20" spans="1:16" x14ac:dyDescent="0.2">
      <c r="A20" s="9" t="s">
        <v>49</v>
      </c>
      <c r="J20" s="343"/>
      <c r="K20" s="344"/>
    </row>
    <row r="22" spans="1:16" x14ac:dyDescent="0.2">
      <c r="J22" s="9"/>
      <c r="K22" s="9"/>
    </row>
    <row r="23" spans="1:16" ht="15" x14ac:dyDescent="0.25">
      <c r="A23" s="56" t="s">
        <v>281</v>
      </c>
      <c r="J23" s="9"/>
      <c r="K23" s="9"/>
    </row>
    <row r="24" spans="1:16" x14ac:dyDescent="0.2">
      <c r="J24" s="9"/>
      <c r="K24" s="9"/>
    </row>
    <row r="25" spans="1:16" ht="16.5" x14ac:dyDescent="0.2">
      <c r="A25" s="310" t="s">
        <v>156</v>
      </c>
      <c r="B25" s="152" t="s">
        <v>87</v>
      </c>
      <c r="C25" s="311"/>
      <c r="D25" s="152" t="s">
        <v>88</v>
      </c>
      <c r="E25" s="311"/>
      <c r="F25" s="152" t="s">
        <v>89</v>
      </c>
      <c r="G25" s="311"/>
      <c r="H25" s="198" t="s">
        <v>90</v>
      </c>
      <c r="I25" s="311"/>
      <c r="J25" s="9"/>
      <c r="K25" s="9"/>
    </row>
    <row r="26" spans="1:16" ht="14.1" customHeight="1" x14ac:dyDescent="0.2">
      <c r="A26" s="9" t="s">
        <v>157</v>
      </c>
      <c r="B26" s="106">
        <v>131</v>
      </c>
      <c r="D26" s="106">
        <v>302</v>
      </c>
      <c r="F26" s="106">
        <v>109</v>
      </c>
      <c r="H26" s="199">
        <v>542</v>
      </c>
      <c r="I26" s="312"/>
      <c r="J26" s="142"/>
      <c r="K26" s="9"/>
      <c r="L26" s="142"/>
      <c r="M26" s="142"/>
      <c r="N26" s="142"/>
    </row>
    <row r="27" spans="1:16" x14ac:dyDescent="0.2">
      <c r="A27" s="313" t="s">
        <v>158</v>
      </c>
      <c r="B27" s="314">
        <v>43</v>
      </c>
      <c r="C27" s="315"/>
      <c r="D27" s="314">
        <v>77</v>
      </c>
      <c r="E27" s="315"/>
      <c r="F27" s="314">
        <v>37</v>
      </c>
      <c r="G27" s="315"/>
      <c r="H27" s="316">
        <v>157</v>
      </c>
      <c r="I27" s="317"/>
      <c r="J27" s="142"/>
      <c r="K27" s="9"/>
      <c r="L27" s="142"/>
      <c r="M27" s="142"/>
      <c r="N27" s="142"/>
    </row>
    <row r="28" spans="1:16" x14ac:dyDescent="0.2">
      <c r="A28" s="9" t="s">
        <v>159</v>
      </c>
      <c r="B28" s="106">
        <v>124</v>
      </c>
      <c r="D28" s="106">
        <v>281</v>
      </c>
      <c r="F28" s="106">
        <v>166</v>
      </c>
      <c r="H28" s="199">
        <v>571</v>
      </c>
      <c r="I28" s="312"/>
      <c r="J28" s="142"/>
      <c r="K28" s="9"/>
      <c r="L28" s="142"/>
      <c r="M28" s="142"/>
      <c r="N28" s="142"/>
    </row>
    <row r="29" spans="1:16" x14ac:dyDescent="0.2">
      <c r="A29" s="9" t="s">
        <v>160</v>
      </c>
      <c r="B29" s="106">
        <v>39</v>
      </c>
      <c r="D29" s="106">
        <v>108</v>
      </c>
      <c r="F29" s="106">
        <v>25</v>
      </c>
      <c r="H29" s="199">
        <v>172</v>
      </c>
      <c r="I29" s="312"/>
      <c r="J29" s="142"/>
      <c r="K29" s="9"/>
      <c r="L29" s="142"/>
      <c r="M29" s="142"/>
      <c r="N29" s="142"/>
    </row>
    <row r="30" spans="1:16" x14ac:dyDescent="0.2">
      <c r="A30" s="313" t="s">
        <v>23</v>
      </c>
      <c r="B30" s="314"/>
      <c r="C30" s="315"/>
      <c r="D30" s="314"/>
      <c r="E30" s="315"/>
      <c r="F30" s="314"/>
      <c r="G30" s="315"/>
      <c r="H30" s="319"/>
      <c r="J30" s="9"/>
      <c r="K30" s="9"/>
    </row>
    <row r="31" spans="1:16" x14ac:dyDescent="0.2">
      <c r="A31" s="320" t="s">
        <v>161</v>
      </c>
      <c r="B31" s="314">
        <v>23</v>
      </c>
      <c r="C31" s="315"/>
      <c r="D31" s="314">
        <v>30</v>
      </c>
      <c r="E31" s="315"/>
      <c r="F31" s="314">
        <v>4</v>
      </c>
      <c r="G31" s="315"/>
      <c r="H31" s="316">
        <v>57</v>
      </c>
      <c r="I31" s="312"/>
      <c r="J31" s="142"/>
      <c r="K31" s="9"/>
      <c r="L31" s="142"/>
      <c r="M31" s="142"/>
      <c r="N31" s="142"/>
    </row>
    <row r="32" spans="1:16" x14ac:dyDescent="0.2">
      <c r="A32" s="320" t="s">
        <v>162</v>
      </c>
      <c r="B32" s="314">
        <v>16</v>
      </c>
      <c r="C32" s="315"/>
      <c r="D32" s="314">
        <v>78</v>
      </c>
      <c r="E32" s="315"/>
      <c r="F32" s="314">
        <v>21</v>
      </c>
      <c r="G32" s="315"/>
      <c r="H32" s="316">
        <v>115</v>
      </c>
      <c r="I32" s="312"/>
      <c r="J32" s="142"/>
      <c r="K32" s="9"/>
      <c r="L32" s="142"/>
      <c r="M32" s="142"/>
      <c r="N32" s="142"/>
    </row>
    <row r="33" spans="1:14" x14ac:dyDescent="0.2">
      <c r="A33" s="321" t="s">
        <v>46</v>
      </c>
      <c r="B33" s="217">
        <v>294</v>
      </c>
      <c r="C33" s="322"/>
      <c r="D33" s="217">
        <v>691</v>
      </c>
      <c r="E33" s="322"/>
      <c r="F33" s="217">
        <v>300</v>
      </c>
      <c r="G33" s="322"/>
      <c r="H33" s="323">
        <v>1285</v>
      </c>
      <c r="I33" s="324"/>
      <c r="J33" s="142"/>
      <c r="K33" s="9"/>
      <c r="L33" s="142"/>
      <c r="M33" s="142"/>
      <c r="N33" s="142"/>
    </row>
    <row r="34" spans="1:14" ht="17.25" x14ac:dyDescent="0.25">
      <c r="A34" s="325" t="s">
        <v>163</v>
      </c>
      <c r="B34" s="345">
        <v>0.45</v>
      </c>
      <c r="C34" s="346" t="s">
        <v>254</v>
      </c>
      <c r="D34" s="345">
        <v>0.44</v>
      </c>
      <c r="E34" s="346" t="s">
        <v>254</v>
      </c>
      <c r="F34" s="345">
        <v>0.36</v>
      </c>
      <c r="G34" s="327">
        <v>1</v>
      </c>
      <c r="H34" s="328">
        <v>0.42</v>
      </c>
      <c r="I34" s="327">
        <v>1</v>
      </c>
      <c r="J34" s="142"/>
      <c r="K34" s="9"/>
      <c r="L34" s="142"/>
      <c r="M34" s="142"/>
      <c r="N34" s="142"/>
    </row>
    <row r="35" spans="1:14" ht="16.5" x14ac:dyDescent="0.2">
      <c r="A35" s="313" t="s">
        <v>164</v>
      </c>
      <c r="B35" s="347">
        <v>0.14625850340136054</v>
      </c>
      <c r="C35" s="348"/>
      <c r="D35" s="347">
        <v>0.11143270622286541</v>
      </c>
      <c r="E35" s="348"/>
      <c r="F35" s="347">
        <v>0.12333333333333334</v>
      </c>
      <c r="G35" s="330"/>
      <c r="H35" s="331">
        <v>0.12217898832684825</v>
      </c>
      <c r="I35" s="330"/>
      <c r="J35" s="142"/>
      <c r="K35" s="142"/>
      <c r="L35" s="142"/>
      <c r="M35" s="142"/>
      <c r="N35" s="142"/>
    </row>
    <row r="36" spans="1:14" ht="16.5" x14ac:dyDescent="0.2">
      <c r="A36" s="9" t="s">
        <v>165</v>
      </c>
      <c r="B36" s="172">
        <v>0.42</v>
      </c>
      <c r="C36" s="349" t="s">
        <v>254</v>
      </c>
      <c r="D36" s="172">
        <v>0.41</v>
      </c>
      <c r="E36" s="349" t="s">
        <v>254</v>
      </c>
      <c r="F36" s="172">
        <v>0.55000000000000004</v>
      </c>
      <c r="G36" s="332">
        <v>1</v>
      </c>
      <c r="H36" s="333">
        <v>0.44</v>
      </c>
      <c r="I36" s="332">
        <v>1</v>
      </c>
      <c r="J36" s="142"/>
      <c r="K36" s="142"/>
      <c r="L36" s="142"/>
      <c r="M36" s="142"/>
      <c r="N36" s="142"/>
    </row>
    <row r="37" spans="1:14" ht="16.5" x14ac:dyDescent="0.2">
      <c r="A37" s="9" t="s">
        <v>166</v>
      </c>
      <c r="B37" s="172">
        <v>0.13</v>
      </c>
      <c r="C37" s="349"/>
      <c r="D37" s="172">
        <v>0.15</v>
      </c>
      <c r="E37" s="349"/>
      <c r="F37" s="172">
        <v>0.08</v>
      </c>
      <c r="G37" s="332"/>
      <c r="H37" s="333">
        <v>0.13</v>
      </c>
      <c r="I37" s="332"/>
      <c r="J37" s="142"/>
      <c r="K37" s="142"/>
      <c r="L37" s="142"/>
      <c r="M37" s="142"/>
      <c r="N37" s="142"/>
    </row>
    <row r="38" spans="1:14" ht="16.5" x14ac:dyDescent="0.2">
      <c r="A38" s="313" t="s">
        <v>99</v>
      </c>
      <c r="B38" s="172"/>
      <c r="C38" s="349"/>
      <c r="D38" s="172"/>
      <c r="E38" s="349"/>
      <c r="F38" s="172"/>
      <c r="G38" s="332"/>
      <c r="H38" s="333"/>
      <c r="I38" s="332"/>
      <c r="J38" s="142"/>
      <c r="K38" s="142"/>
      <c r="L38" s="142"/>
      <c r="M38" s="142"/>
      <c r="N38" s="142"/>
    </row>
    <row r="39" spans="1:14" ht="16.5" x14ac:dyDescent="0.2">
      <c r="A39" s="320" t="s">
        <v>167</v>
      </c>
      <c r="B39" s="347">
        <v>0.08</v>
      </c>
      <c r="C39" s="348" t="s">
        <v>254</v>
      </c>
      <c r="D39" s="347">
        <v>0.04</v>
      </c>
      <c r="E39" s="348" t="s">
        <v>254</v>
      </c>
      <c r="F39" s="347">
        <v>0.01</v>
      </c>
      <c r="G39" s="330" t="s">
        <v>254</v>
      </c>
      <c r="H39" s="331">
        <v>0.04</v>
      </c>
      <c r="I39" s="330" t="s">
        <v>254</v>
      </c>
      <c r="J39" s="142"/>
      <c r="K39" s="142"/>
      <c r="L39" s="142"/>
      <c r="M39" s="142"/>
      <c r="N39" s="142"/>
    </row>
    <row r="40" spans="1:14" ht="16.5" x14ac:dyDescent="0.2">
      <c r="A40" s="334" t="s">
        <v>168</v>
      </c>
      <c r="B40" s="337">
        <v>0.05</v>
      </c>
      <c r="C40" s="338" t="s">
        <v>254</v>
      </c>
      <c r="D40" s="337">
        <v>0.11</v>
      </c>
      <c r="E40" s="338" t="s">
        <v>254</v>
      </c>
      <c r="F40" s="337">
        <v>7.0000000000000007E-2</v>
      </c>
      <c r="G40" s="336" t="s">
        <v>254</v>
      </c>
      <c r="H40" s="339">
        <v>0.09</v>
      </c>
      <c r="I40" s="336" t="s">
        <v>254</v>
      </c>
      <c r="J40" s="142"/>
      <c r="K40" s="142"/>
      <c r="L40" s="142"/>
      <c r="M40" s="142"/>
      <c r="N40" s="142"/>
    </row>
    <row r="41" spans="1:14" x14ac:dyDescent="0.2">
      <c r="A41" s="350" t="s">
        <v>91</v>
      </c>
      <c r="B41" s="347"/>
      <c r="C41" s="347"/>
      <c r="D41" s="347"/>
      <c r="E41" s="347"/>
      <c r="F41" s="347"/>
      <c r="G41" s="329"/>
      <c r="H41" s="329"/>
      <c r="I41" s="351"/>
      <c r="J41" s="142"/>
      <c r="K41" s="142"/>
      <c r="L41" s="142"/>
      <c r="M41" s="142"/>
      <c r="N41" s="142"/>
    </row>
    <row r="42" spans="1:14" x14ac:dyDescent="0.2">
      <c r="A42" s="70" t="s">
        <v>279</v>
      </c>
      <c r="B42" s="340"/>
      <c r="C42" s="341"/>
      <c r="D42" s="340"/>
      <c r="E42" s="342"/>
      <c r="F42" s="340"/>
      <c r="G42" s="341"/>
      <c r="H42" s="340"/>
      <c r="I42" s="341"/>
      <c r="J42" s="142"/>
      <c r="K42" s="142"/>
      <c r="L42" s="142"/>
      <c r="M42" s="142"/>
      <c r="N42" s="142"/>
    </row>
    <row r="43" spans="1:14" x14ac:dyDescent="0.2">
      <c r="A43" s="70" t="s">
        <v>280</v>
      </c>
      <c r="B43" s="340"/>
      <c r="C43" s="341"/>
      <c r="D43" s="340"/>
      <c r="E43" s="342"/>
      <c r="F43" s="340"/>
      <c r="G43" s="341"/>
      <c r="H43" s="340"/>
      <c r="I43" s="341"/>
      <c r="J43" s="142"/>
      <c r="K43" s="142"/>
      <c r="L43" s="142"/>
      <c r="M43" s="142"/>
      <c r="N43" s="142"/>
    </row>
    <row r="44" spans="1:14" x14ac:dyDescent="0.2">
      <c r="A44" s="9" t="s">
        <v>49</v>
      </c>
      <c r="H44" s="343"/>
      <c r="I44" s="344"/>
      <c r="J44" s="9"/>
      <c r="K44" s="9"/>
    </row>
    <row r="45" spans="1:14" x14ac:dyDescent="0.2">
      <c r="J45" s="157"/>
    </row>
    <row r="46" spans="1:14" x14ac:dyDescent="0.2">
      <c r="J46" s="157"/>
    </row>
    <row r="47" spans="1:14" ht="15" x14ac:dyDescent="0.25">
      <c r="A47" s="56" t="s">
        <v>282</v>
      </c>
    </row>
    <row r="49" spans="1:16" ht="42.75" x14ac:dyDescent="0.2">
      <c r="A49" s="310" t="s">
        <v>156</v>
      </c>
      <c r="B49" s="152" t="s">
        <v>22</v>
      </c>
      <c r="C49" s="311"/>
      <c r="D49" s="152" t="s">
        <v>28</v>
      </c>
      <c r="E49" s="311"/>
      <c r="F49" s="152" t="s">
        <v>36</v>
      </c>
      <c r="G49" s="311"/>
      <c r="H49" s="152" t="s">
        <v>40</v>
      </c>
      <c r="I49" s="311"/>
      <c r="J49" s="198" t="s">
        <v>149</v>
      </c>
      <c r="K49" s="311"/>
    </row>
    <row r="50" spans="1:16" ht="14.1" customHeight="1" x14ac:dyDescent="0.2">
      <c r="A50" s="9" t="s">
        <v>157</v>
      </c>
      <c r="B50" s="106">
        <v>47</v>
      </c>
      <c r="D50" s="106">
        <v>25</v>
      </c>
      <c r="F50" s="106">
        <v>25</v>
      </c>
      <c r="H50" s="106">
        <v>34</v>
      </c>
      <c r="J50" s="199">
        <v>131</v>
      </c>
      <c r="K50" s="312"/>
      <c r="L50" s="142"/>
      <c r="M50" s="142"/>
      <c r="N50" s="142"/>
      <c r="O50" s="142"/>
      <c r="P50" s="142"/>
    </row>
    <row r="51" spans="1:16" x14ac:dyDescent="0.2">
      <c r="A51" s="9" t="s">
        <v>159</v>
      </c>
      <c r="B51" s="106">
        <v>42</v>
      </c>
      <c r="D51" s="106">
        <v>24</v>
      </c>
      <c r="F51" s="106">
        <v>19</v>
      </c>
      <c r="H51" s="106">
        <v>39</v>
      </c>
      <c r="J51" s="199">
        <v>124</v>
      </c>
      <c r="K51" s="312"/>
      <c r="L51" s="142"/>
      <c r="M51" s="142"/>
      <c r="N51" s="142"/>
      <c r="O51" s="142"/>
      <c r="P51" s="142"/>
    </row>
    <row r="52" spans="1:16" x14ac:dyDescent="0.2">
      <c r="A52" s="9" t="s">
        <v>160</v>
      </c>
      <c r="B52" s="106">
        <v>12</v>
      </c>
      <c r="D52" s="106">
        <v>5</v>
      </c>
      <c r="F52" s="106">
        <v>5</v>
      </c>
      <c r="H52" s="106">
        <v>17</v>
      </c>
      <c r="J52" s="318">
        <v>39</v>
      </c>
      <c r="K52" s="312"/>
      <c r="L52" s="142"/>
      <c r="M52" s="142"/>
      <c r="N52" s="142"/>
      <c r="O52" s="142"/>
      <c r="P52" s="142"/>
    </row>
    <row r="53" spans="1:16" x14ac:dyDescent="0.2">
      <c r="A53" s="352" t="s">
        <v>46</v>
      </c>
      <c r="B53" s="353">
        <v>101</v>
      </c>
      <c r="C53" s="273"/>
      <c r="D53" s="353">
        <v>54</v>
      </c>
      <c r="E53" s="273"/>
      <c r="F53" s="353">
        <v>49</v>
      </c>
      <c r="G53" s="273"/>
      <c r="H53" s="353">
        <v>90</v>
      </c>
      <c r="I53" s="273"/>
      <c r="J53" s="354">
        <v>294</v>
      </c>
      <c r="K53" s="324"/>
      <c r="L53" s="142"/>
      <c r="M53" s="142"/>
      <c r="N53" s="142"/>
      <c r="O53" s="142"/>
      <c r="P53" s="142"/>
    </row>
    <row r="54" spans="1:16" ht="15" x14ac:dyDescent="0.25">
      <c r="A54" s="325" t="s">
        <v>163</v>
      </c>
      <c r="B54" s="326">
        <v>0.46534653465346537</v>
      </c>
      <c r="C54" s="355"/>
      <c r="D54" s="326">
        <v>0.46296296296296297</v>
      </c>
      <c r="E54" s="355"/>
      <c r="F54" s="326">
        <v>0.51020408163265307</v>
      </c>
      <c r="G54" s="355"/>
      <c r="H54" s="326">
        <v>0.37777777777777777</v>
      </c>
      <c r="I54" s="355"/>
      <c r="J54" s="328">
        <v>0.445578231292517</v>
      </c>
      <c r="K54" s="355"/>
      <c r="L54" s="356"/>
      <c r="M54" s="356"/>
      <c r="N54" s="356"/>
      <c r="O54" s="356"/>
      <c r="P54" s="356"/>
    </row>
    <row r="55" spans="1:16" x14ac:dyDescent="0.2">
      <c r="A55" s="357" t="s">
        <v>165</v>
      </c>
      <c r="B55" s="329">
        <v>0.42</v>
      </c>
      <c r="C55" s="358">
        <v>1</v>
      </c>
      <c r="D55" s="329">
        <v>0.44</v>
      </c>
      <c r="E55" s="358">
        <v>1</v>
      </c>
      <c r="F55" s="329">
        <v>0.39</v>
      </c>
      <c r="G55" s="358">
        <v>1</v>
      </c>
      <c r="H55" s="329">
        <v>0.43</v>
      </c>
      <c r="I55" s="358">
        <v>1</v>
      </c>
      <c r="J55" s="331">
        <v>0.42</v>
      </c>
      <c r="K55" s="358">
        <v>1</v>
      </c>
      <c r="L55" s="356"/>
      <c r="M55" s="356"/>
      <c r="N55" s="356"/>
      <c r="O55" s="356"/>
      <c r="P55" s="356"/>
    </row>
    <row r="56" spans="1:16" ht="15" x14ac:dyDescent="0.25">
      <c r="A56" s="359" t="s">
        <v>166</v>
      </c>
      <c r="B56" s="360">
        <v>0.11881188118811881</v>
      </c>
      <c r="C56" s="361"/>
      <c r="D56" s="360">
        <v>9.2592592592592587E-2</v>
      </c>
      <c r="E56" s="361"/>
      <c r="F56" s="360">
        <v>0.10204081632653061</v>
      </c>
      <c r="G56" s="361"/>
      <c r="H56" s="360">
        <v>0.18888888888888888</v>
      </c>
      <c r="I56" s="361"/>
      <c r="J56" s="362">
        <v>0.1326530612244898</v>
      </c>
      <c r="K56" s="361"/>
      <c r="L56" s="356"/>
      <c r="M56" s="356"/>
      <c r="N56" s="356"/>
      <c r="O56" s="356"/>
      <c r="P56" s="356"/>
    </row>
    <row r="57" spans="1:16" x14ac:dyDescent="0.2">
      <c r="A57" s="350" t="s">
        <v>91</v>
      </c>
      <c r="B57" s="343"/>
      <c r="C57" s="344"/>
      <c r="D57" s="343"/>
      <c r="E57" s="344"/>
      <c r="F57" s="343"/>
      <c r="G57" s="344"/>
      <c r="H57" s="343"/>
      <c r="I57" s="344"/>
      <c r="J57" s="343"/>
      <c r="K57" s="344"/>
      <c r="L57" s="356"/>
      <c r="M57" s="356"/>
      <c r="N57" s="356"/>
      <c r="O57" s="356"/>
      <c r="P57" s="356"/>
    </row>
    <row r="58" spans="1:16" x14ac:dyDescent="0.2">
      <c r="A58" s="9" t="s">
        <v>49</v>
      </c>
      <c r="J58" s="343"/>
      <c r="K58" s="344"/>
    </row>
    <row r="61" spans="1:16" ht="15" x14ac:dyDescent="0.25">
      <c r="A61" s="56" t="s">
        <v>283</v>
      </c>
    </row>
    <row r="63" spans="1:16" ht="42.75" x14ac:dyDescent="0.2">
      <c r="A63" s="310" t="s">
        <v>156</v>
      </c>
      <c r="B63" s="152" t="s">
        <v>22</v>
      </c>
      <c r="C63" s="311"/>
      <c r="D63" s="152" t="s">
        <v>28</v>
      </c>
      <c r="E63" s="311"/>
      <c r="F63" s="152" t="s">
        <v>36</v>
      </c>
      <c r="G63" s="311"/>
      <c r="H63" s="152" t="s">
        <v>40</v>
      </c>
      <c r="I63" s="311"/>
      <c r="J63" s="198" t="s">
        <v>149</v>
      </c>
      <c r="K63" s="311"/>
    </row>
    <row r="64" spans="1:16" ht="14.1" customHeight="1" x14ac:dyDescent="0.2">
      <c r="A64" s="9" t="s">
        <v>157</v>
      </c>
      <c r="B64" s="106">
        <v>110</v>
      </c>
      <c r="D64" s="106">
        <v>66</v>
      </c>
      <c r="F64" s="106">
        <v>32</v>
      </c>
      <c r="H64" s="106">
        <v>94</v>
      </c>
      <c r="J64" s="199">
        <v>302</v>
      </c>
      <c r="K64" s="312"/>
      <c r="L64" s="142"/>
      <c r="M64" s="142"/>
      <c r="N64" s="142"/>
      <c r="O64" s="142"/>
      <c r="P64" s="142"/>
    </row>
    <row r="65" spans="1:16" x14ac:dyDescent="0.2">
      <c r="A65" s="9" t="s">
        <v>159</v>
      </c>
      <c r="B65" s="106">
        <v>94</v>
      </c>
      <c r="D65" s="106">
        <v>80</v>
      </c>
      <c r="F65" s="106">
        <v>15</v>
      </c>
      <c r="H65" s="106">
        <v>92</v>
      </c>
      <c r="J65" s="199">
        <v>281</v>
      </c>
      <c r="K65" s="312"/>
      <c r="L65" s="142"/>
      <c r="M65" s="142"/>
      <c r="N65" s="142"/>
      <c r="O65" s="142"/>
      <c r="P65" s="142"/>
    </row>
    <row r="66" spans="1:16" x14ac:dyDescent="0.2">
      <c r="A66" s="9" t="s">
        <v>160</v>
      </c>
      <c r="B66" s="106">
        <v>59</v>
      </c>
      <c r="D66" s="106">
        <v>13</v>
      </c>
      <c r="F66" s="106">
        <v>7</v>
      </c>
      <c r="H66" s="106">
        <v>29</v>
      </c>
      <c r="J66" s="318">
        <v>108</v>
      </c>
      <c r="K66" s="312"/>
      <c r="L66" s="142"/>
      <c r="M66" s="142"/>
      <c r="N66" s="142"/>
      <c r="O66" s="142"/>
      <c r="P66" s="142"/>
    </row>
    <row r="67" spans="1:16" x14ac:dyDescent="0.2">
      <c r="A67" s="352" t="s">
        <v>46</v>
      </c>
      <c r="B67" s="353">
        <v>263</v>
      </c>
      <c r="C67" s="273"/>
      <c r="D67" s="353">
        <v>159</v>
      </c>
      <c r="E67" s="273"/>
      <c r="F67" s="353">
        <v>54</v>
      </c>
      <c r="G67" s="273"/>
      <c r="H67" s="353">
        <v>215</v>
      </c>
      <c r="I67" s="273"/>
      <c r="J67" s="354">
        <v>691</v>
      </c>
      <c r="K67" s="324"/>
      <c r="L67" s="142"/>
      <c r="M67" s="142"/>
      <c r="N67" s="142"/>
      <c r="O67" s="142"/>
      <c r="P67" s="142"/>
    </row>
    <row r="68" spans="1:16" ht="15" x14ac:dyDescent="0.25">
      <c r="A68" s="325" t="s">
        <v>163</v>
      </c>
      <c r="B68" s="326">
        <v>0.41825095057034223</v>
      </c>
      <c r="C68" s="355" t="s">
        <v>254</v>
      </c>
      <c r="D68" s="326">
        <v>0.41509433962264153</v>
      </c>
      <c r="E68" s="355" t="s">
        <v>254</v>
      </c>
      <c r="F68" s="326">
        <v>0.59259259259259256</v>
      </c>
      <c r="G68" s="355" t="s">
        <v>254</v>
      </c>
      <c r="H68" s="326">
        <v>0.43720930232558142</v>
      </c>
      <c r="I68" s="355" t="s">
        <v>254</v>
      </c>
      <c r="J68" s="328">
        <v>0.43704775687409553</v>
      </c>
      <c r="K68" s="355" t="s">
        <v>254</v>
      </c>
      <c r="L68" s="356"/>
      <c r="M68" s="356"/>
      <c r="N68" s="356"/>
      <c r="O68" s="356"/>
      <c r="P68" s="356"/>
    </row>
    <row r="69" spans="1:16" x14ac:dyDescent="0.2">
      <c r="A69" s="357" t="s">
        <v>165</v>
      </c>
      <c r="B69" s="329">
        <v>0.35741444866920152</v>
      </c>
      <c r="C69" s="358" t="s">
        <v>254</v>
      </c>
      <c r="D69" s="329">
        <v>0.50314465408805031</v>
      </c>
      <c r="E69" s="358" t="s">
        <v>254</v>
      </c>
      <c r="F69" s="329">
        <v>0.27777777777777779</v>
      </c>
      <c r="G69" s="358" t="s">
        <v>254</v>
      </c>
      <c r="H69" s="329">
        <v>0.42790697674418604</v>
      </c>
      <c r="I69" s="358" t="s">
        <v>254</v>
      </c>
      <c r="J69" s="331">
        <v>0.40665701881331406</v>
      </c>
      <c r="K69" s="358" t="s">
        <v>254</v>
      </c>
      <c r="L69" s="356"/>
      <c r="M69" s="356"/>
      <c r="N69" s="356"/>
      <c r="O69" s="356"/>
      <c r="P69" s="356"/>
    </row>
    <row r="70" spans="1:16" ht="15" x14ac:dyDescent="0.25">
      <c r="A70" s="359" t="s">
        <v>166</v>
      </c>
      <c r="B70" s="360">
        <v>0.22433460076045628</v>
      </c>
      <c r="C70" s="361" t="s">
        <v>254</v>
      </c>
      <c r="D70" s="360">
        <v>8.1761006289308172E-2</v>
      </c>
      <c r="E70" s="361" t="s">
        <v>254</v>
      </c>
      <c r="F70" s="360">
        <v>0.12962962962962962</v>
      </c>
      <c r="G70" s="361" t="s">
        <v>254</v>
      </c>
      <c r="H70" s="360">
        <v>0.13488372093023257</v>
      </c>
      <c r="I70" s="361" t="s">
        <v>254</v>
      </c>
      <c r="J70" s="362">
        <v>0.15629522431259044</v>
      </c>
      <c r="K70" s="361" t="s">
        <v>254</v>
      </c>
      <c r="L70" s="356"/>
      <c r="M70" s="356"/>
      <c r="N70" s="356"/>
      <c r="O70" s="356"/>
      <c r="P70" s="356"/>
    </row>
    <row r="71" spans="1:16" x14ac:dyDescent="0.2">
      <c r="A71" s="9" t="s">
        <v>49</v>
      </c>
      <c r="J71" s="343"/>
      <c r="K71" s="344"/>
    </row>
    <row r="74" spans="1:16" ht="15" x14ac:dyDescent="0.25">
      <c r="A74" s="56" t="s">
        <v>284</v>
      </c>
    </row>
    <row r="76" spans="1:16" ht="42.75" x14ac:dyDescent="0.2">
      <c r="A76" s="310" t="s">
        <v>156</v>
      </c>
      <c r="B76" s="152" t="s">
        <v>22</v>
      </c>
      <c r="C76" s="311"/>
      <c r="D76" s="152" t="s">
        <v>28</v>
      </c>
      <c r="E76" s="311"/>
      <c r="F76" s="152" t="s">
        <v>36</v>
      </c>
      <c r="G76" s="311"/>
      <c r="H76" s="152" t="s">
        <v>40</v>
      </c>
      <c r="I76" s="311"/>
      <c r="J76" s="198" t="s">
        <v>149</v>
      </c>
      <c r="K76" s="311"/>
    </row>
    <row r="77" spans="1:16" ht="14.1" customHeight="1" x14ac:dyDescent="0.2">
      <c r="A77" s="9" t="s">
        <v>157</v>
      </c>
      <c r="B77" s="106">
        <v>51</v>
      </c>
      <c r="D77" s="106">
        <v>19</v>
      </c>
      <c r="F77" s="106">
        <v>14</v>
      </c>
      <c r="H77" s="106">
        <v>25</v>
      </c>
      <c r="J77" s="199">
        <v>109</v>
      </c>
      <c r="K77" s="312"/>
      <c r="L77" s="142"/>
      <c r="M77" s="142"/>
      <c r="N77" s="142"/>
      <c r="O77" s="142"/>
      <c r="P77" s="142"/>
    </row>
    <row r="78" spans="1:16" x14ac:dyDescent="0.2">
      <c r="A78" s="9" t="s">
        <v>159</v>
      </c>
      <c r="B78" s="106">
        <v>51</v>
      </c>
      <c r="D78" s="106">
        <v>26</v>
      </c>
      <c r="F78" s="106">
        <v>48</v>
      </c>
      <c r="H78" s="106">
        <v>41</v>
      </c>
      <c r="J78" s="199">
        <v>166</v>
      </c>
      <c r="K78" s="312"/>
      <c r="L78" s="142"/>
      <c r="M78" s="142"/>
      <c r="N78" s="142"/>
      <c r="O78" s="142"/>
      <c r="P78" s="142"/>
    </row>
    <row r="79" spans="1:16" x14ac:dyDescent="0.2">
      <c r="A79" s="9" t="s">
        <v>160</v>
      </c>
      <c r="B79" s="106">
        <v>10</v>
      </c>
      <c r="D79" s="106">
        <v>5</v>
      </c>
      <c r="F79" s="106">
        <v>3</v>
      </c>
      <c r="H79" s="106">
        <v>7</v>
      </c>
      <c r="J79" s="318">
        <v>25</v>
      </c>
      <c r="K79" s="312"/>
      <c r="L79" s="142"/>
      <c r="M79" s="142"/>
      <c r="N79" s="142"/>
      <c r="O79" s="142"/>
      <c r="P79" s="142"/>
    </row>
    <row r="80" spans="1:16" x14ac:dyDescent="0.2">
      <c r="A80" s="321" t="s">
        <v>46</v>
      </c>
      <c r="B80" s="353">
        <v>112</v>
      </c>
      <c r="C80" s="273"/>
      <c r="D80" s="353">
        <v>50</v>
      </c>
      <c r="E80" s="273"/>
      <c r="F80" s="353">
        <v>65</v>
      </c>
      <c r="G80" s="273"/>
      <c r="H80" s="353">
        <v>73</v>
      </c>
      <c r="I80" s="273"/>
      <c r="J80" s="354">
        <v>300</v>
      </c>
      <c r="K80" s="324"/>
      <c r="L80" s="142"/>
      <c r="M80" s="142"/>
      <c r="N80" s="142"/>
      <c r="O80" s="142"/>
      <c r="P80" s="142"/>
    </row>
    <row r="81" spans="1:16" ht="15" x14ac:dyDescent="0.25">
      <c r="A81" s="56" t="s">
        <v>163</v>
      </c>
      <c r="B81" s="326">
        <v>0.46</v>
      </c>
      <c r="C81" s="355"/>
      <c r="D81" s="326">
        <v>0.38</v>
      </c>
      <c r="E81" s="355" t="s">
        <v>254</v>
      </c>
      <c r="F81" s="326">
        <v>0.22</v>
      </c>
      <c r="G81" s="355"/>
      <c r="H81" s="326">
        <v>0.34</v>
      </c>
      <c r="I81" s="355"/>
      <c r="J81" s="328">
        <v>0.36</v>
      </c>
      <c r="K81" s="355"/>
      <c r="L81" s="356"/>
      <c r="M81" s="356"/>
      <c r="N81" s="356"/>
      <c r="O81" s="356"/>
      <c r="P81" s="356"/>
    </row>
    <row r="82" spans="1:16" x14ac:dyDescent="0.2">
      <c r="A82" s="357" t="s">
        <v>165</v>
      </c>
      <c r="B82" s="329">
        <v>0.46</v>
      </c>
      <c r="C82" s="358">
        <v>1</v>
      </c>
      <c r="D82" s="329">
        <v>0.52</v>
      </c>
      <c r="E82" s="358" t="s">
        <v>254</v>
      </c>
      <c r="F82" s="329">
        <v>0.74</v>
      </c>
      <c r="G82" s="358">
        <v>1</v>
      </c>
      <c r="H82" s="329">
        <v>0.56000000000000005</v>
      </c>
      <c r="I82" s="358">
        <v>1</v>
      </c>
      <c r="J82" s="331">
        <v>0.55000000000000004</v>
      </c>
      <c r="K82" s="358">
        <v>1</v>
      </c>
      <c r="L82" s="356"/>
      <c r="M82" s="356"/>
      <c r="N82" s="356"/>
      <c r="O82" s="356"/>
      <c r="P82" s="356"/>
    </row>
    <row r="83" spans="1:16" ht="15" x14ac:dyDescent="0.25">
      <c r="A83" s="359" t="s">
        <v>166</v>
      </c>
      <c r="B83" s="360">
        <v>8.9285714285714288E-2</v>
      </c>
      <c r="C83" s="361"/>
      <c r="D83" s="360">
        <v>0.1</v>
      </c>
      <c r="E83" s="361" t="s">
        <v>254</v>
      </c>
      <c r="F83" s="360">
        <v>4.6153846153846156E-2</v>
      </c>
      <c r="G83" s="361"/>
      <c r="H83" s="360">
        <v>9.5890410958904104E-2</v>
      </c>
      <c r="I83" s="361"/>
      <c r="J83" s="362">
        <v>8.3333333333333329E-2</v>
      </c>
      <c r="K83" s="361"/>
      <c r="L83" s="356"/>
      <c r="M83" s="356"/>
      <c r="N83" s="356"/>
      <c r="O83" s="356"/>
      <c r="P83" s="356"/>
    </row>
    <row r="84" spans="1:16" x14ac:dyDescent="0.2">
      <c r="A84" s="9" t="s">
        <v>49</v>
      </c>
      <c r="J84" s="343"/>
      <c r="K84" s="344"/>
    </row>
  </sheetData>
  <pageMargins left="0.7" right="0.7" top="0.75" bottom="0.75" header="0.3" footer="0.3"/>
  <pageSetup paperSize="9" scale="63" fitToHeight="2" orientation="landscape" r:id="rId1"/>
  <rowBreaks count="1" manualBreakCount="1">
    <brk id="46" max="1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B8D1FB-64D4-4D5B-8889-C9CB859ABBF1}">
  <sheetPr codeName="Sheet41">
    <pageSetUpPr fitToPage="1"/>
  </sheetPr>
  <dimension ref="A1:C28"/>
  <sheetViews>
    <sheetView showGridLines="0" zoomScaleNormal="100" zoomScaleSheetLayoutView="100" workbookViewId="0">
      <selection activeCell="A25" sqref="A25"/>
    </sheetView>
  </sheetViews>
  <sheetFormatPr defaultColWidth="0" defaultRowHeight="14.25" customHeight="1" zeroHeight="1" x14ac:dyDescent="0.2"/>
  <cols>
    <col min="1" max="1" width="6.28515625" style="16" customWidth="1"/>
    <col min="2" max="2" width="184" style="9" customWidth="1"/>
    <col min="3" max="3" width="10.7109375" style="9" hidden="1" customWidth="1"/>
    <col min="4" max="16384" width="9.28515625" style="9" hidden="1"/>
  </cols>
  <sheetData>
    <row r="1" spans="1:2" ht="15" x14ac:dyDescent="0.25">
      <c r="A1" s="7" t="s">
        <v>8</v>
      </c>
      <c r="B1" s="8" t="s">
        <v>9</v>
      </c>
    </row>
    <row r="2" spans="1:2" ht="15" x14ac:dyDescent="0.25">
      <c r="A2" s="10" t="s">
        <v>10</v>
      </c>
    </row>
    <row r="3" spans="1:2" x14ac:dyDescent="0.2">
      <c r="A3" s="11">
        <v>2.1</v>
      </c>
      <c r="B3" s="2" t="str">
        <f>"Number of Service Complaints ruled admissible, by complaint category (detailed), "&amp;RIGHT(Cover!$A$8,4)-2&amp;"-"&amp;RIGHT(Cover!$A$8,4)+0</f>
        <v>Number of Service Complaints ruled admissible, by complaint category (detailed), 2022-2024</v>
      </c>
    </row>
    <row r="4" spans="1:2" x14ac:dyDescent="0.2">
      <c r="A4" s="12">
        <v>2.2000000000000002</v>
      </c>
      <c r="B4" s="2" t="str">
        <f>"Number of Service Complaints ruled admissible, by complaint category and Service/gender/ethnic origin/assignment type/rank, "&amp;RIGHT(Cover!$A$8,4)-4&amp;"-"&amp;RIGHT(Cover!$A$8,4)+0</f>
        <v>Number of Service Complaints ruled admissible, by complaint category and Service/gender/ethnic origin/assignment type/rank, 2020-2024</v>
      </c>
    </row>
    <row r="5" spans="1:2" x14ac:dyDescent="0.2">
      <c r="A5" s="12">
        <v>2.2999999999999998</v>
      </c>
      <c r="B5" s="2" t="str">
        <f>"Number of Service Complaints per 10,000 Service Personnel, by complaint category and Service/gender/ethnic origin/assignment type/rank, "&amp;RIGHT(Cover!$A$8,4)+0</f>
        <v>Number of Service Complaints per 10,000 Service Personnel, by complaint category and Service/gender/ethnic origin/assignment type/rank, 2024</v>
      </c>
    </row>
    <row r="6" spans="1:2" x14ac:dyDescent="0.2">
      <c r="A6" s="12">
        <v>2.4</v>
      </c>
      <c r="B6" s="2" t="str">
        <f>"Number of Service Complaints per 10,000 Service Personnel, by complaint category and Service/gender/ethnic origin/assignment type/rank, "&amp;RIGHT(Cover!$A$8,4)-4&amp;"-"&amp;RIGHT(Cover!$A$8,4)+0</f>
        <v>Number of Service Complaints per 10,000 Service Personnel, by complaint category and Service/gender/ethnic origin/assignment type/rank, 2020-2024</v>
      </c>
    </row>
    <row r="7" spans="1:2" ht="15" x14ac:dyDescent="0.25">
      <c r="A7" s="10" t="s">
        <v>11</v>
      </c>
      <c r="B7" s="2"/>
    </row>
    <row r="8" spans="1:2" x14ac:dyDescent="0.2">
      <c r="A8" s="11">
        <v>2.5</v>
      </c>
      <c r="B8" s="2" t="str">
        <f>"Number of complaints worked on by the Secretariat in "&amp;RIGHT(Cover!$A$8,4)+0</f>
        <v>Number of complaints worked on by the Secretariat in 2024</v>
      </c>
    </row>
    <row r="9" spans="1:2" ht="15" x14ac:dyDescent="0.25">
      <c r="A9" s="10" t="s">
        <v>12</v>
      </c>
      <c r="B9" s="2"/>
    </row>
    <row r="10" spans="1:2" x14ac:dyDescent="0.2">
      <c r="A10" s="11">
        <v>2.6</v>
      </c>
      <c r="B10" s="2" t="str">
        <f>"Annual change in number of open Service Complaints by Service, "&amp;RIGHT(Cover!$A$8,4)+0</f>
        <v>Annual change in number of open Service Complaints by Service, 2024</v>
      </c>
    </row>
    <row r="11" spans="1:2" x14ac:dyDescent="0.2">
      <c r="A11" s="11">
        <v>2.7</v>
      </c>
      <c r="B11" s="2" t="str">
        <f>"Number of open Service Complaints as at 31 December, by timeliness status and Service/complaint category/appeals status, "&amp;RIGHT(Cover!$A$8,4)+0</f>
        <v>Number of open Service Complaints as at 31 December, by timeliness status and Service/complaint category/appeals status, 2024</v>
      </c>
    </row>
    <row r="12" spans="1:2" ht="15" x14ac:dyDescent="0.25">
      <c r="A12" s="10" t="s">
        <v>13</v>
      </c>
      <c r="B12" s="2"/>
    </row>
    <row r="13" spans="1:2" x14ac:dyDescent="0.2">
      <c r="A13" s="11">
        <v>2.8</v>
      </c>
      <c r="B13" s="2" t="str">
        <f>"Number of admissibility decisions made, by complaint category, Service and admissibility decision, "&amp;RIGHT(Cover!$A$8,4)+0</f>
        <v>Number of admissibility decisions made, by complaint category, Service and admissibility decision, 2024</v>
      </c>
    </row>
    <row r="14" spans="1:2" x14ac:dyDescent="0.2">
      <c r="A14" s="11">
        <v>2.9</v>
      </c>
      <c r="B14" s="2" t="str">
        <f>"Number of Service Complaints ruled admissible, by Service and submission method, "&amp;RIGHT(Cover!$A$8,4)+0</f>
        <v>Number of Service Complaints ruled admissible, by Service and submission method, 2024</v>
      </c>
    </row>
    <row r="15" spans="1:2" x14ac:dyDescent="0.2">
      <c r="A15" s="13" t="s">
        <v>14</v>
      </c>
      <c r="B15" s="2" t="str">
        <f>"Number of Service Complaints ruled admissible, by Service and complainant Assisting Officer status, "&amp;RIGHT(Cover!$A$8,4)+0</f>
        <v>Number of Service Complaints ruled admissible, by Service and complainant Assisting Officer status, 2024</v>
      </c>
    </row>
    <row r="16" spans="1:2" ht="15" x14ac:dyDescent="0.25">
      <c r="A16" s="14" t="s">
        <v>15</v>
      </c>
      <c r="B16" s="2"/>
    </row>
    <row r="17" spans="1:2" x14ac:dyDescent="0.2">
      <c r="A17" s="13" t="s">
        <v>16</v>
      </c>
      <c r="B17" s="2" t="str">
        <f>"Year closed timeliness rate of Service Complaints, by complaint status and Service(Key Performance Indicator)/complaint category/appeal status, "&amp;RIGHT(Cover!$A$8,4)+0</f>
        <v>Year closed timeliness rate of Service Complaints, by complaint status and Service(Key Performance Indicator)/complaint category/appeal status, 2024</v>
      </c>
    </row>
    <row r="18" spans="1:2" x14ac:dyDescent="0.2">
      <c r="A18" s="15" t="s">
        <v>17</v>
      </c>
      <c r="B18" s="2" t="str">
        <f>"In-year timeliness rate of Service Complaints, by complaint status and Service(Key Performance Indicator)/complaint category/appeal status, "&amp;RIGHT(Cover!$A$8,4)+0</f>
        <v>In-year timeliness rate of Service Complaints, by complaint status and Service(Key Performance Indicator)/complaint category/appeal status, 2024</v>
      </c>
    </row>
    <row r="19" spans="1:2" x14ac:dyDescent="0.2">
      <c r="A19" s="15" t="s">
        <v>187</v>
      </c>
      <c r="B19" s="2" t="str">
        <f>"Year closed timeliness rate of Service Complaints, by Service(Key Performance Indicator) and year, "&amp;RIGHT(Cover!$A$8,4)-4&amp;"-"&amp;RIGHT(Cover!$A$8,4)+0</f>
        <v>Year closed timeliness rate of Service Complaints, by Service(Key Performance Indicator) and year, 2020-2024</v>
      </c>
    </row>
    <row r="20" spans="1:2" x14ac:dyDescent="0.2">
      <c r="A20" s="15" t="s">
        <v>188</v>
      </c>
      <c r="B20" s="2" t="str">
        <f>"In-year timeliness rate of Service Complaints, by Service(Key Performance Indicator) and year, "&amp;RIGHT(Cover!$A$8,4)-4&amp;"-"&amp;RIGHT(Cover!$A$8,4)+0</f>
        <v>In-year timeliness rate of Service Complaints, by Service(Key Performance Indicator) and year, 2020-2024</v>
      </c>
    </row>
    <row r="21" spans="1:2" x14ac:dyDescent="0.2">
      <c r="A21" s="15" t="s">
        <v>189</v>
      </c>
      <c r="B21" s="2" t="str">
        <f>"Average time taken to close a Service Complaint, by Service, complaint category and appeals status, "&amp;RIGHT(Cover!$A$8,4)+0</f>
        <v>Average time taken to close a Service Complaint, by Service, complaint category and appeals status, 2024</v>
      </c>
    </row>
    <row r="22" spans="1:2" x14ac:dyDescent="0.2">
      <c r="A22" s="15" t="s">
        <v>190</v>
      </c>
      <c r="B22" s="2" t="str">
        <f>"Timeliness rate (target = 10 working days) and average time taken, to get an admissibility ruling on a Service Complaint application, by Service and complaint category, "&amp;RIGHT(Cover!$A$8,4)+0</f>
        <v>Timeliness rate (target = 10 working days) and average time taken, to get an admissibility ruling on a Service Complaint application, by Service and complaint category, 2024</v>
      </c>
    </row>
    <row r="23" spans="1:2" ht="15" x14ac:dyDescent="0.25">
      <c r="A23" s="10" t="s">
        <v>18</v>
      </c>
    </row>
    <row r="24" spans="1:2" x14ac:dyDescent="0.2">
      <c r="A24" s="11">
        <v>2.17</v>
      </c>
      <c r="B24" s="9" t="str">
        <f>"Number of closed Service Complaints, by outcome, complaint category and Service, "&amp;RIGHT(Cover!$A$8,4)+0</f>
        <v>Number of closed Service Complaints, by outcome, complaint category and Service, 2024</v>
      </c>
    </row>
    <row r="25" spans="1:2" x14ac:dyDescent="0.2">
      <c r="A25" s="11">
        <v>2.1800000000000002</v>
      </c>
      <c r="B25" s="9" t="str">
        <f>"Number of decision body decisions made, by complainant response, complaint category and Service, "&amp;RIGHT(Cover!$A$8,4)+0</f>
        <v>Number of decision body decisions made, by complainant response, complaint category and Service, 2024</v>
      </c>
    </row>
    <row r="26" spans="1:2" s="376" customFormat="1" ht="14.25" hidden="1" customHeight="1" x14ac:dyDescent="0.2">
      <c r="A26" s="377"/>
      <c r="B26" s="378"/>
    </row>
    <row r="27" spans="1:2" s="376" customFormat="1" ht="14.25" hidden="1" customHeight="1" x14ac:dyDescent="0.2">
      <c r="A27" s="377"/>
      <c r="B27" s="378"/>
    </row>
    <row r="28" spans="1:2" s="376" customFormat="1" ht="14.25" hidden="1" customHeight="1" x14ac:dyDescent="0.2">
      <c r="A28" s="377"/>
      <c r="B28" s="378"/>
    </row>
  </sheetData>
  <phoneticPr fontId="32" type="noConversion"/>
  <hyperlinks>
    <hyperlink ref="A3" location="'2.1'!A1" display="'2.1'!A1" xr:uid="{DD80A05F-5FD0-422C-B3FB-8B919737DA5B}"/>
    <hyperlink ref="A4" location="'2.2'!A1" display="'2.2'!A1" xr:uid="{D90848BB-E9F5-4AA3-8BF1-8BBBA1347014}"/>
    <hyperlink ref="A6" location="'2.4'!A1" display="'2.4'!A1" xr:uid="{3FB96762-0018-4851-BD2A-3FA07EF35A85}"/>
    <hyperlink ref="A10" location="'2.6'!A1" display="'2.6'!A1" xr:uid="{4E619B8D-DD32-4268-8DA5-699C93A01ACF}"/>
    <hyperlink ref="A11" location="'2.7'!A1" display="'2.7'!A1" xr:uid="{6F20BCFB-B7B6-4C90-AE2B-04D4176E5984}"/>
    <hyperlink ref="A13" location="'2.8'!A1" display="'2.8'!A1" xr:uid="{A81E5303-BE83-42FD-B9FF-462EFF636159}"/>
    <hyperlink ref="A14" location="'2.9'!A1" display="'2.9'!A1" xr:uid="{D3B613DC-5FFD-4EA9-9938-0ABB70B13B15}"/>
    <hyperlink ref="A15" location="'2.10'!A1" display="2.10" xr:uid="{1BFF50CE-BF55-475E-AB93-9D95B7645472}"/>
    <hyperlink ref="A17" location="'2.11'!A1" display="2.11" xr:uid="{8A030B4F-BC1D-4588-9CE3-C967CA3B7326}"/>
    <hyperlink ref="A18" location="'2.12'!A1" display="2.12" xr:uid="{02FF6EF7-9236-462D-88C0-B91A704F1D05}"/>
    <hyperlink ref="A24" location="'2.17'!A1" display="'2.17'!A1" xr:uid="{58563BF4-6CFE-4220-8B5C-592576C90F48}"/>
    <hyperlink ref="A25" location="'2.18'!A1" display="'2.18'!A1" xr:uid="{5641920A-9B56-4AD7-B03A-811C7966FDFF}"/>
    <hyperlink ref="A8" location="'2.5'!A1" display="'2.5'!A1" xr:uid="{477E725C-DF0F-4A72-BF61-5559BE5C914B}"/>
    <hyperlink ref="A5" location="'2.3'!A1" display="'2.3'!A1" xr:uid="{EF0979BA-3370-4BC5-B4E2-88B49890185B}"/>
    <hyperlink ref="A20" location="'2.14'!A1" display="2.14" xr:uid="{16739803-1CBF-4861-A63D-758D86110A59}"/>
    <hyperlink ref="A19" location="'2.13'!A1" display="2.13" xr:uid="{A57BB67A-0733-4C43-AC56-8BB0CDD81FB8}"/>
    <hyperlink ref="A21" location="'2.15'!A1" display="2.15" xr:uid="{E9AE0401-0764-45A1-8C43-8C578963B60E}"/>
    <hyperlink ref="A22" location="'2.16'!A1" display="2.16" xr:uid="{2F5BFFDA-EEE3-496E-9C00-DACD44D9EBDC}"/>
  </hyperlinks>
  <pageMargins left="0.7" right="0.7" top="0.75" bottom="0.75" header="0.3" footer="0.3"/>
  <pageSetup paperSize="9" scale="69"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65CF63-8596-4C0A-9874-B9ACCDE524BD}">
  <sheetPr codeName="Sheet84">
    <pageSetUpPr fitToPage="1"/>
  </sheetPr>
  <dimension ref="A1:R43"/>
  <sheetViews>
    <sheetView zoomScale="70" zoomScaleNormal="70" workbookViewId="0">
      <selection activeCell="L49" sqref="L49"/>
    </sheetView>
  </sheetViews>
  <sheetFormatPr defaultColWidth="9.28515625" defaultRowHeight="14.25" x14ac:dyDescent="0.2"/>
  <cols>
    <col min="1" max="1" width="49.7109375" style="9" customWidth="1"/>
    <col min="2" max="2" width="13.7109375" style="9" bestFit="1" customWidth="1"/>
    <col min="3" max="3" width="2" style="9" customWidth="1"/>
    <col min="4" max="4" width="16" style="9" customWidth="1"/>
    <col min="5" max="5" width="2" style="9" customWidth="1"/>
    <col min="6" max="6" width="15.28515625" style="106" customWidth="1"/>
    <col min="7" max="7" width="2" style="9" customWidth="1"/>
    <col min="8" max="8" width="15.28515625" style="106" customWidth="1"/>
    <col min="9" max="9" width="2" style="9" customWidth="1"/>
    <col min="10" max="10" width="15.28515625" style="106" customWidth="1"/>
    <col min="11" max="11" width="2" style="9" customWidth="1"/>
    <col min="12" max="16384" width="9.28515625" style="9"/>
  </cols>
  <sheetData>
    <row r="1" spans="1:18" ht="15" x14ac:dyDescent="0.25">
      <c r="A1" s="56" t="s">
        <v>286</v>
      </c>
    </row>
    <row r="3" spans="1:18" s="196" customFormat="1" ht="42.75" x14ac:dyDescent="0.25">
      <c r="A3" s="139" t="s">
        <v>169</v>
      </c>
      <c r="B3" s="139" t="s">
        <v>22</v>
      </c>
      <c r="C3" s="363" t="s">
        <v>254</v>
      </c>
      <c r="D3" s="139" t="s">
        <v>28</v>
      </c>
      <c r="E3" s="363"/>
      <c r="F3" s="152" t="s">
        <v>36</v>
      </c>
      <c r="G3" s="363"/>
      <c r="H3" s="152" t="s">
        <v>40</v>
      </c>
      <c r="I3" s="363"/>
      <c r="J3" s="198" t="s">
        <v>149</v>
      </c>
      <c r="K3" s="363"/>
      <c r="M3" s="9"/>
      <c r="N3" s="9"/>
      <c r="O3" s="9"/>
      <c r="P3" s="9"/>
      <c r="Q3" s="9"/>
      <c r="R3" s="9"/>
    </row>
    <row r="4" spans="1:18" x14ac:dyDescent="0.2">
      <c r="A4" s="9" t="s">
        <v>170</v>
      </c>
      <c r="B4" s="9">
        <v>51</v>
      </c>
      <c r="D4" s="9">
        <v>56</v>
      </c>
      <c r="F4" s="106">
        <v>26</v>
      </c>
      <c r="H4" s="106">
        <v>82</v>
      </c>
      <c r="J4" s="354">
        <v>215</v>
      </c>
      <c r="K4" s="364"/>
    </row>
    <row r="5" spans="1:18" x14ac:dyDescent="0.2">
      <c r="A5" s="9" t="s">
        <v>171</v>
      </c>
      <c r="B5" s="9">
        <v>343</v>
      </c>
      <c r="D5" s="9">
        <v>182</v>
      </c>
      <c r="F5" s="106">
        <v>127</v>
      </c>
      <c r="H5" s="106">
        <v>237</v>
      </c>
      <c r="J5" s="199">
        <v>889</v>
      </c>
      <c r="K5" s="142"/>
    </row>
    <row r="6" spans="1:18" x14ac:dyDescent="0.2">
      <c r="A6" s="352" t="s">
        <v>46</v>
      </c>
      <c r="B6" s="352">
        <v>394</v>
      </c>
      <c r="C6" s="352"/>
      <c r="D6" s="352">
        <v>238</v>
      </c>
      <c r="E6" s="352"/>
      <c r="F6" s="353">
        <v>153</v>
      </c>
      <c r="G6" s="352"/>
      <c r="H6" s="353">
        <v>319</v>
      </c>
      <c r="I6" s="352"/>
      <c r="J6" s="354">
        <v>1104</v>
      </c>
      <c r="K6" s="365"/>
    </row>
    <row r="7" spans="1:18" ht="15" x14ac:dyDescent="0.25">
      <c r="A7" s="325" t="s">
        <v>172</v>
      </c>
      <c r="B7" s="366">
        <v>0.13</v>
      </c>
      <c r="C7" s="326"/>
      <c r="D7" s="366">
        <v>0.23529411764705882</v>
      </c>
      <c r="E7" s="326"/>
      <c r="F7" s="326">
        <v>0.16993464052287582</v>
      </c>
      <c r="G7" s="326"/>
      <c r="H7" s="326">
        <v>0.25705329153605017</v>
      </c>
      <c r="I7" s="326"/>
      <c r="J7" s="326">
        <v>0.19474637681159421</v>
      </c>
      <c r="K7" s="367"/>
    </row>
    <row r="8" spans="1:18" ht="15" thickBot="1" x14ac:dyDescent="0.25">
      <c r="A8" s="368" t="s">
        <v>173</v>
      </c>
      <c r="B8" s="369">
        <v>0.87</v>
      </c>
      <c r="C8" s="370"/>
      <c r="D8" s="369">
        <v>0.76</v>
      </c>
      <c r="E8" s="370"/>
      <c r="F8" s="370">
        <v>0.83</v>
      </c>
      <c r="G8" s="370"/>
      <c r="H8" s="370">
        <v>0.74</v>
      </c>
      <c r="I8" s="370"/>
      <c r="J8" s="370">
        <v>0.81</v>
      </c>
      <c r="K8" s="371"/>
    </row>
    <row r="9" spans="1:18" ht="15" thickTop="1" x14ac:dyDescent="0.2">
      <c r="A9" s="9" t="s">
        <v>49</v>
      </c>
    </row>
    <row r="10" spans="1:18" x14ac:dyDescent="0.2">
      <c r="B10" s="372"/>
      <c r="C10" s="356"/>
      <c r="D10" s="372"/>
      <c r="E10" s="356"/>
      <c r="F10" s="343"/>
      <c r="G10" s="356"/>
      <c r="H10" s="343"/>
      <c r="I10" s="356"/>
      <c r="J10" s="343"/>
      <c r="K10" s="356"/>
    </row>
    <row r="11" spans="1:18" x14ac:dyDescent="0.2">
      <c r="B11" s="372"/>
      <c r="C11" s="356"/>
      <c r="D11" s="372"/>
      <c r="E11" s="356"/>
      <c r="F11" s="343"/>
      <c r="G11" s="356"/>
      <c r="H11" s="343"/>
      <c r="I11" s="356"/>
      <c r="J11" s="343"/>
      <c r="K11" s="356"/>
    </row>
    <row r="12" spans="1:18" ht="15" x14ac:dyDescent="0.25">
      <c r="A12" s="56" t="s">
        <v>287</v>
      </c>
    </row>
    <row r="14" spans="1:18" s="196" customFormat="1" ht="42.75" x14ac:dyDescent="0.25">
      <c r="A14" s="139" t="s">
        <v>169</v>
      </c>
      <c r="B14" s="139" t="s">
        <v>22</v>
      </c>
      <c r="C14" s="363" t="s">
        <v>254</v>
      </c>
      <c r="D14" s="139" t="s">
        <v>28</v>
      </c>
      <c r="E14" s="363"/>
      <c r="F14" s="152" t="s">
        <v>36</v>
      </c>
      <c r="G14" s="363">
        <v>1</v>
      </c>
      <c r="H14" s="152" t="s">
        <v>40</v>
      </c>
      <c r="I14" s="363"/>
      <c r="J14" s="198" t="s">
        <v>149</v>
      </c>
      <c r="K14" s="363"/>
    </row>
    <row r="15" spans="1:18" x14ac:dyDescent="0.2">
      <c r="A15" s="9" t="s">
        <v>170</v>
      </c>
      <c r="B15" s="9">
        <v>14</v>
      </c>
      <c r="D15" s="9">
        <v>17</v>
      </c>
      <c r="F15" s="106">
        <v>7</v>
      </c>
      <c r="H15" s="106">
        <v>16</v>
      </c>
      <c r="J15" s="354">
        <v>54</v>
      </c>
      <c r="K15" s="364"/>
    </row>
    <row r="16" spans="1:18" x14ac:dyDescent="0.2">
      <c r="A16" s="9" t="s">
        <v>171</v>
      </c>
      <c r="B16" s="9">
        <v>75</v>
      </c>
      <c r="D16" s="9">
        <v>32</v>
      </c>
      <c r="F16" s="106">
        <v>37</v>
      </c>
      <c r="H16" s="106">
        <v>57</v>
      </c>
      <c r="J16" s="199">
        <v>201</v>
      </c>
      <c r="K16" s="142"/>
    </row>
    <row r="17" spans="1:11" x14ac:dyDescent="0.2">
      <c r="A17" s="321" t="s">
        <v>46</v>
      </c>
      <c r="B17" s="352">
        <v>89</v>
      </c>
      <c r="C17" s="352"/>
      <c r="D17" s="352">
        <v>49</v>
      </c>
      <c r="E17" s="352"/>
      <c r="F17" s="353">
        <v>44</v>
      </c>
      <c r="G17" s="352"/>
      <c r="H17" s="353">
        <v>73</v>
      </c>
      <c r="I17" s="352"/>
      <c r="J17" s="354">
        <v>255</v>
      </c>
      <c r="K17" s="365"/>
    </row>
    <row r="18" spans="1:11" ht="15" x14ac:dyDescent="0.25">
      <c r="A18" s="325" t="s">
        <v>172</v>
      </c>
      <c r="B18" s="366">
        <v>0.16</v>
      </c>
      <c r="C18" s="367"/>
      <c r="D18" s="366">
        <v>0.34693877551020408</v>
      </c>
      <c r="E18" s="367"/>
      <c r="F18" s="345">
        <v>0.15909090909090909</v>
      </c>
      <c r="G18" s="373"/>
      <c r="H18" s="345">
        <v>0.21917808219178081</v>
      </c>
      <c r="I18" s="367"/>
      <c r="J18" s="326">
        <v>0.21176470588235294</v>
      </c>
      <c r="K18" s="367"/>
    </row>
    <row r="19" spans="1:11" ht="15" thickBot="1" x14ac:dyDescent="0.25">
      <c r="A19" s="368" t="s">
        <v>173</v>
      </c>
      <c r="B19" s="369">
        <v>0.84</v>
      </c>
      <c r="C19" s="371"/>
      <c r="D19" s="369">
        <v>0.65</v>
      </c>
      <c r="E19" s="371"/>
      <c r="F19" s="370">
        <v>0.84</v>
      </c>
      <c r="G19" s="371"/>
      <c r="H19" s="370">
        <v>0.78</v>
      </c>
      <c r="I19" s="371"/>
      <c r="J19" s="370">
        <v>0.79</v>
      </c>
      <c r="K19" s="371"/>
    </row>
    <row r="20" spans="1:11" ht="15" thickTop="1" x14ac:dyDescent="0.2">
      <c r="A20" s="350" t="s">
        <v>91</v>
      </c>
      <c r="B20" s="374"/>
      <c r="C20" s="375"/>
      <c r="D20" s="374"/>
      <c r="E20" s="375"/>
      <c r="F20" s="340"/>
      <c r="G20" s="375"/>
      <c r="H20" s="340"/>
      <c r="I20" s="375"/>
      <c r="J20" s="340"/>
      <c r="K20" s="375"/>
    </row>
    <row r="21" spans="1:11" x14ac:dyDescent="0.2">
      <c r="A21" s="9" t="s">
        <v>49</v>
      </c>
    </row>
    <row r="24" spans="1:11" ht="15" x14ac:dyDescent="0.25">
      <c r="A24" s="56" t="s">
        <v>288</v>
      </c>
    </row>
    <row r="26" spans="1:11" s="196" customFormat="1" ht="42.75" x14ac:dyDescent="0.25">
      <c r="A26" s="139" t="s">
        <v>169</v>
      </c>
      <c r="B26" s="139" t="s">
        <v>22</v>
      </c>
      <c r="C26" s="363" t="s">
        <v>254</v>
      </c>
      <c r="D26" s="139" t="s">
        <v>28</v>
      </c>
      <c r="E26" s="363"/>
      <c r="F26" s="152" t="s">
        <v>36</v>
      </c>
      <c r="G26" s="363">
        <v>1</v>
      </c>
      <c r="H26" s="152" t="s">
        <v>40</v>
      </c>
      <c r="I26" s="363"/>
      <c r="J26" s="198" t="s">
        <v>149</v>
      </c>
      <c r="K26" s="363"/>
    </row>
    <row r="27" spans="1:11" x14ac:dyDescent="0.2">
      <c r="A27" s="9" t="s">
        <v>170</v>
      </c>
      <c r="B27" s="9">
        <v>24</v>
      </c>
      <c r="D27" s="9">
        <v>30</v>
      </c>
      <c r="F27" s="106">
        <v>12</v>
      </c>
      <c r="H27" s="106">
        <v>49</v>
      </c>
      <c r="J27" s="354">
        <v>115</v>
      </c>
      <c r="K27" s="364"/>
    </row>
    <row r="28" spans="1:11" x14ac:dyDescent="0.2">
      <c r="A28" s="9" t="s">
        <v>171</v>
      </c>
      <c r="B28" s="9">
        <v>179</v>
      </c>
      <c r="D28" s="9">
        <v>114</v>
      </c>
      <c r="F28" s="106">
        <v>35</v>
      </c>
      <c r="H28" s="106">
        <v>132</v>
      </c>
      <c r="J28" s="199">
        <v>460</v>
      </c>
      <c r="K28" s="142"/>
    </row>
    <row r="29" spans="1:11" x14ac:dyDescent="0.2">
      <c r="A29" s="321" t="s">
        <v>46</v>
      </c>
      <c r="B29" s="352">
        <v>203</v>
      </c>
      <c r="C29" s="352"/>
      <c r="D29" s="352">
        <v>144</v>
      </c>
      <c r="E29" s="352"/>
      <c r="F29" s="353">
        <v>47</v>
      </c>
      <c r="G29" s="352"/>
      <c r="H29" s="353">
        <v>181</v>
      </c>
      <c r="I29" s="352"/>
      <c r="J29" s="354">
        <v>575</v>
      </c>
      <c r="K29" s="365"/>
    </row>
    <row r="30" spans="1:11" ht="15" x14ac:dyDescent="0.25">
      <c r="A30" s="325" t="s">
        <v>172</v>
      </c>
      <c r="B30" s="366">
        <v>0.12</v>
      </c>
      <c r="C30" s="367"/>
      <c r="D30" s="366">
        <v>0.20833333333333334</v>
      </c>
      <c r="E30" s="367"/>
      <c r="F30" s="345">
        <v>0.25531914893617019</v>
      </c>
      <c r="G30" s="373"/>
      <c r="H30" s="345">
        <v>0.27071823204419887</v>
      </c>
      <c r="I30" s="367"/>
      <c r="J30" s="326">
        <v>0.2</v>
      </c>
      <c r="K30" s="367"/>
    </row>
    <row r="31" spans="1:11" ht="15" thickBot="1" x14ac:dyDescent="0.25">
      <c r="A31" s="368" t="s">
        <v>173</v>
      </c>
      <c r="B31" s="369">
        <v>0.88</v>
      </c>
      <c r="C31" s="371"/>
      <c r="D31" s="369">
        <v>0.79</v>
      </c>
      <c r="E31" s="371"/>
      <c r="F31" s="370">
        <v>0.74</v>
      </c>
      <c r="G31" s="371"/>
      <c r="H31" s="370">
        <v>0.73</v>
      </c>
      <c r="I31" s="371"/>
      <c r="J31" s="370">
        <v>0.8</v>
      </c>
      <c r="K31" s="371"/>
    </row>
    <row r="32" spans="1:11" ht="15" thickTop="1" x14ac:dyDescent="0.2">
      <c r="A32" s="9" t="s">
        <v>49</v>
      </c>
    </row>
    <row r="35" spans="1:11" ht="15" x14ac:dyDescent="0.25">
      <c r="A35" s="56" t="s">
        <v>289</v>
      </c>
    </row>
    <row r="37" spans="1:11" s="196" customFormat="1" ht="42.75" x14ac:dyDescent="0.25">
      <c r="A37" s="139" t="s">
        <v>169</v>
      </c>
      <c r="B37" s="139" t="s">
        <v>22</v>
      </c>
      <c r="C37" s="363" t="s">
        <v>254</v>
      </c>
      <c r="D37" s="139" t="s">
        <v>28</v>
      </c>
      <c r="E37" s="363"/>
      <c r="F37" s="152" t="s">
        <v>36</v>
      </c>
      <c r="G37" s="363"/>
      <c r="H37" s="152" t="s">
        <v>40</v>
      </c>
      <c r="I37" s="363"/>
      <c r="J37" s="198" t="s">
        <v>149</v>
      </c>
      <c r="K37" s="363"/>
    </row>
    <row r="38" spans="1:11" x14ac:dyDescent="0.2">
      <c r="A38" s="9" t="s">
        <v>170</v>
      </c>
      <c r="B38" s="9">
        <v>13</v>
      </c>
      <c r="D38" s="9">
        <v>9</v>
      </c>
      <c r="F38" s="106">
        <v>7</v>
      </c>
      <c r="H38" s="106">
        <v>17</v>
      </c>
      <c r="J38" s="354">
        <v>46</v>
      </c>
      <c r="K38" s="364"/>
    </row>
    <row r="39" spans="1:11" x14ac:dyDescent="0.2">
      <c r="A39" s="9" t="s">
        <v>171</v>
      </c>
      <c r="B39" s="9">
        <v>89</v>
      </c>
      <c r="D39" s="9">
        <v>36</v>
      </c>
      <c r="F39" s="106">
        <v>55</v>
      </c>
      <c r="H39" s="106">
        <v>48</v>
      </c>
      <c r="J39" s="199">
        <v>228</v>
      </c>
      <c r="K39" s="142"/>
    </row>
    <row r="40" spans="1:11" x14ac:dyDescent="0.2">
      <c r="A40" s="321" t="s">
        <v>46</v>
      </c>
      <c r="B40" s="352">
        <v>102</v>
      </c>
      <c r="C40" s="352"/>
      <c r="D40" s="352">
        <v>45</v>
      </c>
      <c r="E40" s="352"/>
      <c r="F40" s="353">
        <v>62</v>
      </c>
      <c r="G40" s="352"/>
      <c r="H40" s="353">
        <v>65</v>
      </c>
      <c r="I40" s="352"/>
      <c r="J40" s="354">
        <v>274</v>
      </c>
      <c r="K40" s="365"/>
    </row>
    <row r="41" spans="1:11" ht="15" x14ac:dyDescent="0.25">
      <c r="A41" s="325" t="s">
        <v>172</v>
      </c>
      <c r="B41" s="366">
        <v>0.13</v>
      </c>
      <c r="C41" s="367"/>
      <c r="D41" s="366">
        <v>0.2</v>
      </c>
      <c r="E41" s="367"/>
      <c r="F41" s="326">
        <v>0.11290322580645161</v>
      </c>
      <c r="G41" s="367"/>
      <c r="H41" s="326">
        <v>0.26153846153846155</v>
      </c>
      <c r="I41" s="367"/>
      <c r="J41" s="326">
        <v>0.16788321167883211</v>
      </c>
      <c r="K41" s="367"/>
    </row>
    <row r="42" spans="1:11" ht="15" thickBot="1" x14ac:dyDescent="0.25">
      <c r="A42" s="368" t="s">
        <v>173</v>
      </c>
      <c r="B42" s="369">
        <v>0.87</v>
      </c>
      <c r="C42" s="371"/>
      <c r="D42" s="369">
        <v>0.8</v>
      </c>
      <c r="E42" s="371"/>
      <c r="F42" s="370">
        <v>0.89</v>
      </c>
      <c r="G42" s="371"/>
      <c r="H42" s="370">
        <v>0.74</v>
      </c>
      <c r="I42" s="371"/>
      <c r="J42" s="370">
        <v>0.83</v>
      </c>
      <c r="K42" s="371"/>
    </row>
    <row r="43" spans="1:11" ht="15" thickTop="1" x14ac:dyDescent="0.2">
      <c r="A43" s="9" t="s">
        <v>49</v>
      </c>
    </row>
  </sheetData>
  <pageMargins left="0.7" right="0.7" top="0.75" bottom="0.75" header="0.3" footer="0.3"/>
  <pageSetup paperSize="9" scale="7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635E62-DCB5-4638-A97B-796994A48980}">
  <sheetPr codeName="Sheet42">
    <pageSetUpPr fitToPage="1"/>
  </sheetPr>
  <dimension ref="A1:J44"/>
  <sheetViews>
    <sheetView zoomScale="110" zoomScaleNormal="110" zoomScaleSheetLayoutView="100" workbookViewId="0">
      <pane ySplit="3" topLeftCell="A20" activePane="bottomLeft" state="frozen"/>
      <selection activeCell="L49" sqref="L49"/>
      <selection pane="bottomLeft" activeCell="L49" sqref="L49"/>
    </sheetView>
  </sheetViews>
  <sheetFormatPr defaultColWidth="9.28515625" defaultRowHeight="14.25" x14ac:dyDescent="0.2"/>
  <cols>
    <col min="1" max="1" width="52.42578125" style="17" customWidth="1"/>
    <col min="2" max="2" width="20" style="40" customWidth="1"/>
    <col min="3" max="3" width="13" style="40" customWidth="1"/>
    <col min="4" max="5" width="2.42578125" style="17" customWidth="1"/>
    <col min="6" max="6" width="52.42578125" style="17" customWidth="1"/>
    <col min="7" max="8" width="8.5703125" style="17" customWidth="1"/>
    <col min="9" max="9" width="8.5703125" style="40" customWidth="1"/>
    <col min="10" max="10" width="10.5703125" style="40" customWidth="1"/>
    <col min="11" max="16384" width="9.28515625" style="17"/>
  </cols>
  <sheetData>
    <row r="1" spans="1:10" ht="30" customHeight="1" x14ac:dyDescent="0.25">
      <c r="A1" s="381" t="s">
        <v>192</v>
      </c>
      <c r="B1" s="381"/>
      <c r="C1" s="381"/>
      <c r="F1" s="382" t="s">
        <v>193</v>
      </c>
      <c r="G1" s="382"/>
      <c r="H1" s="382"/>
      <c r="I1" s="382"/>
      <c r="J1" s="382"/>
    </row>
    <row r="2" spans="1:10" x14ac:dyDescent="0.2">
      <c r="A2" s="18"/>
      <c r="B2" s="19"/>
      <c r="C2" s="19"/>
      <c r="F2" s="18"/>
      <c r="G2" s="18"/>
      <c r="H2" s="18"/>
      <c r="I2" s="19"/>
      <c r="J2" s="19"/>
    </row>
    <row r="3" spans="1:10" s="23" customFormat="1" ht="45" customHeight="1" x14ac:dyDescent="0.25">
      <c r="A3" s="20" t="s">
        <v>19</v>
      </c>
      <c r="B3" s="21" t="s">
        <v>212</v>
      </c>
      <c r="C3" s="22" t="s">
        <v>20</v>
      </c>
      <c r="F3" s="20" t="s">
        <v>19</v>
      </c>
      <c r="G3" s="20">
        <v>2022</v>
      </c>
      <c r="H3" s="20">
        <v>2023</v>
      </c>
      <c r="I3" s="21">
        <v>2024</v>
      </c>
      <c r="J3" s="22" t="s">
        <v>21</v>
      </c>
    </row>
    <row r="4" spans="1:10" s="23" customFormat="1" x14ac:dyDescent="0.25">
      <c r="A4" s="24"/>
      <c r="B4" s="25"/>
      <c r="C4" s="26"/>
      <c r="F4" s="24"/>
      <c r="G4" s="24"/>
      <c r="H4" s="24"/>
      <c r="I4" s="25"/>
      <c r="J4" s="26"/>
    </row>
    <row r="5" spans="1:10" ht="16.5" x14ac:dyDescent="0.2">
      <c r="A5" s="27" t="s">
        <v>22</v>
      </c>
      <c r="B5" s="28">
        <v>496</v>
      </c>
      <c r="C5" s="29">
        <v>0.38</v>
      </c>
      <c r="D5" s="30">
        <v>2</v>
      </c>
      <c r="E5" s="30"/>
      <c r="F5" s="27" t="s">
        <v>22</v>
      </c>
      <c r="G5" s="28">
        <v>364</v>
      </c>
      <c r="H5" s="28">
        <v>428</v>
      </c>
      <c r="I5" s="28">
        <v>496</v>
      </c>
      <c r="J5" s="31">
        <v>0.16</v>
      </c>
    </row>
    <row r="6" spans="1:10" ht="16.5" x14ac:dyDescent="0.2">
      <c r="A6" s="23" t="s">
        <v>23</v>
      </c>
      <c r="B6" s="32"/>
      <c r="C6" s="33"/>
      <c r="D6" s="30"/>
      <c r="E6" s="30"/>
      <c r="F6" s="23" t="s">
        <v>23</v>
      </c>
      <c r="G6" s="32"/>
      <c r="H6" s="32"/>
      <c r="I6" s="32"/>
      <c r="J6" s="34"/>
    </row>
    <row r="7" spans="1:10" ht="16.5" x14ac:dyDescent="0.2">
      <c r="A7" s="35" t="s">
        <v>24</v>
      </c>
      <c r="B7" s="36">
        <v>206</v>
      </c>
      <c r="C7" s="37">
        <v>0.16</v>
      </c>
      <c r="D7" s="30"/>
      <c r="E7" s="30"/>
      <c r="F7" s="35" t="s">
        <v>24</v>
      </c>
      <c r="G7" s="36">
        <v>123</v>
      </c>
      <c r="H7" s="36">
        <v>148</v>
      </c>
      <c r="I7" s="36">
        <v>206</v>
      </c>
      <c r="J7" s="38">
        <v>0.39</v>
      </c>
    </row>
    <row r="8" spans="1:10" ht="16.5" x14ac:dyDescent="0.2">
      <c r="A8" s="35" t="s">
        <v>25</v>
      </c>
      <c r="B8" s="36">
        <v>104</v>
      </c>
      <c r="C8" s="37">
        <v>0.08</v>
      </c>
      <c r="D8" s="30"/>
      <c r="E8" s="30"/>
      <c r="F8" s="35" t="s">
        <v>25</v>
      </c>
      <c r="G8" s="36">
        <v>78</v>
      </c>
      <c r="H8" s="36">
        <v>114</v>
      </c>
      <c r="I8" s="36">
        <v>104</v>
      </c>
      <c r="J8" s="38">
        <v>-0.09</v>
      </c>
    </row>
    <row r="9" spans="1:10" ht="16.5" x14ac:dyDescent="0.2">
      <c r="A9" s="35" t="s">
        <v>26</v>
      </c>
      <c r="B9" s="36">
        <v>85</v>
      </c>
      <c r="C9" s="37">
        <v>7.0000000000000007E-2</v>
      </c>
      <c r="D9" s="30"/>
      <c r="E9" s="30"/>
      <c r="F9" s="35" t="s">
        <v>26</v>
      </c>
      <c r="G9" s="36">
        <v>77</v>
      </c>
      <c r="H9" s="36">
        <v>79</v>
      </c>
      <c r="I9" s="36">
        <v>85</v>
      </c>
      <c r="J9" s="38">
        <v>0.08</v>
      </c>
    </row>
    <row r="10" spans="1:10" ht="16.5" x14ac:dyDescent="0.2">
      <c r="A10" s="35" t="s">
        <v>27</v>
      </c>
      <c r="B10" s="36">
        <v>101</v>
      </c>
      <c r="C10" s="37">
        <v>0.08</v>
      </c>
      <c r="D10" s="30"/>
      <c r="E10" s="30"/>
      <c r="F10" s="35" t="s">
        <v>27</v>
      </c>
      <c r="G10" s="36">
        <v>86</v>
      </c>
      <c r="H10" s="36">
        <v>87</v>
      </c>
      <c r="I10" s="36">
        <v>101</v>
      </c>
      <c r="J10" s="38">
        <v>0.16</v>
      </c>
    </row>
    <row r="11" spans="1:10" ht="16.5" x14ac:dyDescent="0.2">
      <c r="A11" s="23"/>
      <c r="B11" s="32"/>
      <c r="C11" s="33"/>
      <c r="D11" s="30"/>
      <c r="E11" s="30"/>
      <c r="F11" s="23"/>
      <c r="G11" s="32"/>
      <c r="H11" s="32"/>
      <c r="I11" s="32"/>
      <c r="J11" s="34"/>
    </row>
    <row r="12" spans="1:10" ht="17.25" x14ac:dyDescent="0.25">
      <c r="A12" s="27" t="s">
        <v>28</v>
      </c>
      <c r="B12" s="39">
        <v>269</v>
      </c>
      <c r="C12" s="29">
        <v>0.21</v>
      </c>
      <c r="D12" s="30">
        <v>0</v>
      </c>
      <c r="E12" s="30"/>
      <c r="F12" s="27" t="s">
        <v>28</v>
      </c>
      <c r="G12" s="28">
        <v>227</v>
      </c>
      <c r="H12" s="39">
        <v>262</v>
      </c>
      <c r="I12" s="39">
        <v>269</v>
      </c>
      <c r="J12" s="31">
        <v>0.03</v>
      </c>
    </row>
    <row r="13" spans="1:10" ht="16.5" x14ac:dyDescent="0.2">
      <c r="A13" s="23" t="s">
        <v>23</v>
      </c>
      <c r="C13" s="33"/>
      <c r="D13" s="30"/>
      <c r="E13" s="30"/>
      <c r="F13" s="23" t="s">
        <v>23</v>
      </c>
      <c r="G13" s="40"/>
      <c r="H13" s="40"/>
      <c r="J13" s="34"/>
    </row>
    <row r="14" spans="1:10" ht="16.5" x14ac:dyDescent="0.2">
      <c r="A14" s="35" t="s">
        <v>29</v>
      </c>
      <c r="B14" s="36">
        <v>158</v>
      </c>
      <c r="C14" s="37">
        <v>0.12</v>
      </c>
      <c r="D14" s="30"/>
      <c r="E14" s="30"/>
      <c r="F14" s="35" t="s">
        <v>29</v>
      </c>
      <c r="G14" s="36">
        <v>145</v>
      </c>
      <c r="H14" s="36">
        <v>157</v>
      </c>
      <c r="I14" s="36">
        <v>158</v>
      </c>
      <c r="J14" s="38">
        <v>0.01</v>
      </c>
    </row>
    <row r="15" spans="1:10" ht="16.5" x14ac:dyDescent="0.2">
      <c r="A15" s="35" t="s">
        <v>30</v>
      </c>
      <c r="B15" s="36">
        <v>40</v>
      </c>
      <c r="C15" s="37">
        <v>0.03</v>
      </c>
      <c r="D15" s="30">
        <v>0</v>
      </c>
      <c r="E15" s="30"/>
      <c r="F15" s="35" t="s">
        <v>30</v>
      </c>
      <c r="G15" s="36">
        <v>17</v>
      </c>
      <c r="H15" s="36">
        <v>27</v>
      </c>
      <c r="I15" s="36">
        <v>40</v>
      </c>
      <c r="J15" s="38">
        <v>0.48</v>
      </c>
    </row>
    <row r="16" spans="1:10" ht="16.5" x14ac:dyDescent="0.2">
      <c r="A16" s="41" t="s">
        <v>31</v>
      </c>
      <c r="B16" s="42">
        <v>14</v>
      </c>
      <c r="C16" s="43">
        <v>0.01</v>
      </c>
      <c r="D16" s="30"/>
      <c r="E16" s="30"/>
      <c r="F16" s="41" t="s">
        <v>31</v>
      </c>
      <c r="G16" s="42">
        <v>9</v>
      </c>
      <c r="H16" s="42">
        <v>6</v>
      </c>
      <c r="I16" s="42">
        <v>14</v>
      </c>
      <c r="J16" s="44" t="s">
        <v>62</v>
      </c>
    </row>
    <row r="17" spans="1:10" ht="16.5" x14ac:dyDescent="0.2">
      <c r="A17" s="41" t="s">
        <v>32</v>
      </c>
      <c r="B17" s="42">
        <v>26</v>
      </c>
      <c r="C17" s="43">
        <v>0.02</v>
      </c>
      <c r="D17" s="30"/>
      <c r="E17" s="30"/>
      <c r="F17" s="41" t="s">
        <v>32</v>
      </c>
      <c r="G17" s="42">
        <v>8</v>
      </c>
      <c r="H17" s="42">
        <v>21</v>
      </c>
      <c r="I17" s="42">
        <v>26</v>
      </c>
      <c r="J17" s="44">
        <v>0.24</v>
      </c>
    </row>
    <row r="18" spans="1:10" ht="16.5" x14ac:dyDescent="0.2">
      <c r="A18" s="35" t="s">
        <v>33</v>
      </c>
      <c r="B18" s="36">
        <v>24</v>
      </c>
      <c r="C18" s="37">
        <v>0.02</v>
      </c>
      <c r="D18" s="30"/>
      <c r="E18" s="30"/>
      <c r="F18" s="35" t="s">
        <v>33</v>
      </c>
      <c r="G18" s="36">
        <v>19</v>
      </c>
      <c r="H18" s="36">
        <v>32</v>
      </c>
      <c r="I18" s="36">
        <v>24</v>
      </c>
      <c r="J18" s="38">
        <v>-0.25</v>
      </c>
    </row>
    <row r="19" spans="1:10" ht="16.5" x14ac:dyDescent="0.2">
      <c r="A19" s="35" t="s">
        <v>34</v>
      </c>
      <c r="B19" s="36">
        <v>47</v>
      </c>
      <c r="C19" s="37">
        <v>0.04</v>
      </c>
      <c r="D19" s="30"/>
      <c r="E19" s="30"/>
      <c r="F19" s="35" t="s">
        <v>35</v>
      </c>
      <c r="G19" s="36">
        <v>46</v>
      </c>
      <c r="H19" s="36">
        <v>46</v>
      </c>
      <c r="I19" s="36">
        <v>47</v>
      </c>
      <c r="J19" s="38">
        <v>0.02</v>
      </c>
    </row>
    <row r="20" spans="1:10" ht="16.5" x14ac:dyDescent="0.2">
      <c r="A20" s="35"/>
      <c r="B20" s="45"/>
      <c r="C20" s="37"/>
      <c r="D20" s="30"/>
      <c r="E20" s="30"/>
      <c r="F20" s="35"/>
      <c r="G20" s="45"/>
      <c r="H20" s="45"/>
      <c r="I20" s="45"/>
      <c r="J20" s="38"/>
    </row>
    <row r="21" spans="1:10" ht="17.25" x14ac:dyDescent="0.25">
      <c r="A21" s="27" t="s">
        <v>36</v>
      </c>
      <c r="B21" s="39">
        <v>176</v>
      </c>
      <c r="C21" s="29">
        <v>0.14000000000000001</v>
      </c>
      <c r="D21" s="30">
        <v>2</v>
      </c>
      <c r="E21" s="30"/>
      <c r="F21" s="27" t="s">
        <v>36</v>
      </c>
      <c r="G21" s="28">
        <v>84</v>
      </c>
      <c r="H21" s="39">
        <v>146</v>
      </c>
      <c r="I21" s="39">
        <v>176</v>
      </c>
      <c r="J21" s="31">
        <v>0.21</v>
      </c>
    </row>
    <row r="22" spans="1:10" ht="16.5" x14ac:dyDescent="0.2">
      <c r="A22" s="23" t="s">
        <v>37</v>
      </c>
      <c r="B22" s="45"/>
      <c r="C22" s="33"/>
      <c r="D22" s="30"/>
      <c r="E22" s="30"/>
      <c r="F22" s="23" t="s">
        <v>23</v>
      </c>
      <c r="G22" s="45"/>
      <c r="H22" s="45"/>
      <c r="I22" s="45"/>
      <c r="J22" s="34"/>
    </row>
    <row r="23" spans="1:10" ht="16.5" x14ac:dyDescent="0.2">
      <c r="A23" s="35" t="s">
        <v>38</v>
      </c>
      <c r="B23" s="36">
        <v>70</v>
      </c>
      <c r="C23" s="37">
        <v>0.05</v>
      </c>
      <c r="D23" s="30"/>
      <c r="E23" s="30"/>
      <c r="F23" s="35" t="s">
        <v>38</v>
      </c>
      <c r="G23" s="36">
        <v>15</v>
      </c>
      <c r="H23" s="36">
        <v>48</v>
      </c>
      <c r="I23" s="36">
        <v>70</v>
      </c>
      <c r="J23" s="38">
        <v>0.46</v>
      </c>
    </row>
    <row r="24" spans="1:10" ht="16.5" x14ac:dyDescent="0.2">
      <c r="A24" s="35" t="s">
        <v>39</v>
      </c>
      <c r="B24" s="36">
        <v>106</v>
      </c>
      <c r="C24" s="37">
        <v>0.08</v>
      </c>
      <c r="D24" s="30"/>
      <c r="E24" s="30"/>
      <c r="F24" s="35" t="s">
        <v>39</v>
      </c>
      <c r="G24" s="36">
        <v>69</v>
      </c>
      <c r="H24" s="36">
        <v>98</v>
      </c>
      <c r="I24" s="36">
        <v>106</v>
      </c>
      <c r="J24" s="38">
        <v>0.08</v>
      </c>
    </row>
    <row r="25" spans="1:10" ht="16.5" x14ac:dyDescent="0.2">
      <c r="A25" s="23"/>
      <c r="B25" s="46"/>
      <c r="C25" s="33"/>
      <c r="D25" s="30"/>
      <c r="E25" s="30"/>
      <c r="F25" s="23"/>
      <c r="G25" s="46"/>
      <c r="H25" s="46"/>
      <c r="I25" s="46"/>
      <c r="J25" s="34"/>
    </row>
    <row r="26" spans="1:10" ht="15" customHeight="1" x14ac:dyDescent="0.25">
      <c r="A26" s="27" t="s">
        <v>40</v>
      </c>
      <c r="B26" s="39">
        <v>361</v>
      </c>
      <c r="C26" s="29">
        <v>0.28000000000000003</v>
      </c>
      <c r="D26" s="30">
        <v>0</v>
      </c>
      <c r="E26" s="30"/>
      <c r="F26" s="27" t="s">
        <v>40</v>
      </c>
      <c r="G26" s="28">
        <v>260</v>
      </c>
      <c r="H26" s="39">
        <v>389</v>
      </c>
      <c r="I26" s="39">
        <v>361</v>
      </c>
      <c r="J26" s="31">
        <v>-7.0000000000000007E-2</v>
      </c>
    </row>
    <row r="27" spans="1:10" ht="16.5" x14ac:dyDescent="0.2">
      <c r="A27" s="23" t="s">
        <v>23</v>
      </c>
      <c r="C27" s="33"/>
      <c r="D27" s="30"/>
      <c r="E27" s="30"/>
      <c r="F27" s="23" t="s">
        <v>23</v>
      </c>
      <c r="G27" s="40"/>
      <c r="H27" s="40"/>
      <c r="J27" s="34"/>
    </row>
    <row r="28" spans="1:10" ht="16.5" x14ac:dyDescent="0.2">
      <c r="A28" s="35" t="s">
        <v>41</v>
      </c>
      <c r="B28" s="45">
        <v>119</v>
      </c>
      <c r="C28" s="37">
        <v>0.09</v>
      </c>
      <c r="D28" s="30"/>
      <c r="E28" s="30"/>
      <c r="F28" s="35" t="s">
        <v>41</v>
      </c>
      <c r="G28" s="45">
        <v>93</v>
      </c>
      <c r="H28" s="45">
        <v>112</v>
      </c>
      <c r="I28" s="45">
        <v>119</v>
      </c>
      <c r="J28" s="38">
        <v>0.06</v>
      </c>
    </row>
    <row r="29" spans="1:10" ht="28.5" x14ac:dyDescent="0.2">
      <c r="A29" s="47" t="s">
        <v>42</v>
      </c>
      <c r="B29" s="36">
        <v>108</v>
      </c>
      <c r="C29" s="37">
        <v>0.08</v>
      </c>
      <c r="D29" s="30"/>
      <c r="E29" s="30"/>
      <c r="F29" s="47" t="s">
        <v>42</v>
      </c>
      <c r="G29" s="36">
        <v>89</v>
      </c>
      <c r="H29" s="36">
        <v>115</v>
      </c>
      <c r="I29" s="36">
        <v>108</v>
      </c>
      <c r="J29" s="38">
        <v>-0.06</v>
      </c>
    </row>
    <row r="30" spans="1:10" ht="16.5" x14ac:dyDescent="0.2">
      <c r="A30" s="35" t="s">
        <v>43</v>
      </c>
      <c r="B30" s="45">
        <v>49</v>
      </c>
      <c r="C30" s="37">
        <v>0.04</v>
      </c>
      <c r="D30" s="30"/>
      <c r="E30" s="30"/>
      <c r="F30" s="35" t="s">
        <v>43</v>
      </c>
      <c r="G30" s="45">
        <v>37</v>
      </c>
      <c r="H30" s="45">
        <v>67</v>
      </c>
      <c r="I30" s="45">
        <v>49</v>
      </c>
      <c r="J30" s="38">
        <v>-0.27</v>
      </c>
    </row>
    <row r="31" spans="1:10" ht="16.5" x14ac:dyDescent="0.2">
      <c r="A31" s="35" t="s">
        <v>44</v>
      </c>
      <c r="B31" s="45">
        <v>26</v>
      </c>
      <c r="C31" s="37">
        <v>0.02</v>
      </c>
      <c r="D31" s="30"/>
      <c r="E31" s="30"/>
      <c r="F31" s="35" t="s">
        <v>44</v>
      </c>
      <c r="G31" s="45">
        <v>13</v>
      </c>
      <c r="H31" s="45">
        <v>25</v>
      </c>
      <c r="I31" s="45">
        <v>26</v>
      </c>
      <c r="J31" s="38">
        <v>0.04</v>
      </c>
    </row>
    <row r="32" spans="1:10" ht="16.5" x14ac:dyDescent="0.2">
      <c r="A32" s="48" t="s">
        <v>45</v>
      </c>
      <c r="B32" s="45">
        <v>59</v>
      </c>
      <c r="C32" s="37">
        <v>0.05</v>
      </c>
      <c r="D32" s="30"/>
      <c r="E32" s="30"/>
      <c r="F32" s="48" t="s">
        <v>45</v>
      </c>
      <c r="G32" s="45">
        <v>28</v>
      </c>
      <c r="H32" s="45">
        <v>70</v>
      </c>
      <c r="I32" s="45">
        <v>59</v>
      </c>
      <c r="J32" s="38">
        <v>-0.16</v>
      </c>
    </row>
    <row r="33" spans="1:10" ht="17.25" x14ac:dyDescent="0.25">
      <c r="A33" s="49" t="s">
        <v>46</v>
      </c>
      <c r="B33" s="50">
        <v>1302</v>
      </c>
      <c r="C33" s="51">
        <v>1</v>
      </c>
      <c r="D33" s="30">
        <v>2</v>
      </c>
      <c r="E33" s="30"/>
      <c r="F33" s="49" t="s">
        <v>46</v>
      </c>
      <c r="G33" s="50">
        <v>935</v>
      </c>
      <c r="H33" s="50">
        <v>1225</v>
      </c>
      <c r="I33" s="50">
        <v>1302</v>
      </c>
      <c r="J33" s="52">
        <v>0.06</v>
      </c>
    </row>
    <row r="34" spans="1:10" ht="30" customHeight="1" x14ac:dyDescent="0.2">
      <c r="A34" s="383" t="s">
        <v>47</v>
      </c>
      <c r="B34" s="383"/>
      <c r="C34" s="383"/>
      <c r="F34" s="383" t="s">
        <v>47</v>
      </c>
      <c r="G34" s="383"/>
      <c r="H34" s="383"/>
      <c r="I34" s="383"/>
      <c r="J34" s="383"/>
    </row>
    <row r="35" spans="1:10" ht="28.5" customHeight="1" x14ac:dyDescent="0.2">
      <c r="A35" s="380" t="s">
        <v>48</v>
      </c>
      <c r="B35" s="380"/>
      <c r="C35" s="380"/>
      <c r="F35" s="380" t="s">
        <v>213</v>
      </c>
      <c r="G35" s="380"/>
      <c r="H35" s="380"/>
      <c r="I35" s="380"/>
      <c r="J35" s="380"/>
    </row>
    <row r="36" spans="1:10" x14ac:dyDescent="0.2">
      <c r="A36" s="380" t="s">
        <v>49</v>
      </c>
      <c r="B36" s="380"/>
      <c r="C36" s="380"/>
      <c r="F36" s="53" t="s">
        <v>49</v>
      </c>
      <c r="G36" s="54"/>
      <c r="H36" s="54"/>
    </row>
    <row r="37" spans="1:10" ht="30" customHeight="1" x14ac:dyDescent="0.2">
      <c r="A37" s="380"/>
      <c r="B37" s="380"/>
      <c r="C37" s="380"/>
      <c r="F37" s="380"/>
      <c r="G37" s="380"/>
      <c r="H37" s="380"/>
      <c r="I37" s="380"/>
      <c r="J37" s="380"/>
    </row>
    <row r="38" spans="1:10" ht="30" customHeight="1" x14ac:dyDescent="0.2">
      <c r="A38" s="380"/>
      <c r="B38" s="380"/>
      <c r="C38" s="380"/>
      <c r="I38" s="17"/>
      <c r="J38" s="17"/>
    </row>
    <row r="39" spans="1:10" x14ac:dyDescent="0.2">
      <c r="A39" s="54"/>
      <c r="I39" s="17"/>
      <c r="J39" s="17"/>
    </row>
    <row r="41" spans="1:10" ht="14.25" customHeight="1" x14ac:dyDescent="0.2">
      <c r="B41" s="17"/>
      <c r="C41" s="17"/>
      <c r="I41" s="17"/>
    </row>
    <row r="42" spans="1:10" ht="14.25" customHeight="1" x14ac:dyDescent="0.2">
      <c r="B42" s="17"/>
      <c r="C42" s="17"/>
      <c r="I42" s="17"/>
    </row>
    <row r="43" spans="1:10" x14ac:dyDescent="0.2">
      <c r="B43" s="17"/>
      <c r="C43" s="17"/>
      <c r="I43" s="17"/>
    </row>
    <row r="44" spans="1:10" ht="14.25" customHeight="1" x14ac:dyDescent="0.2">
      <c r="B44" s="17"/>
      <c r="C44" s="17"/>
      <c r="I44" s="17"/>
    </row>
  </sheetData>
  <mergeCells count="10">
    <mergeCell ref="A36:C36"/>
    <mergeCell ref="A37:C37"/>
    <mergeCell ref="F37:J37"/>
    <mergeCell ref="A38:C38"/>
    <mergeCell ref="A1:C1"/>
    <mergeCell ref="F1:J1"/>
    <mergeCell ref="A34:C34"/>
    <mergeCell ref="F34:J34"/>
    <mergeCell ref="A35:C35"/>
    <mergeCell ref="F35:J35"/>
  </mergeCells>
  <pageMargins left="0.7" right="0.7" top="0.75" bottom="0.75" header="0.3" footer="0.3"/>
  <pageSetup paperSize="9" scale="48"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1F92C6-B0F6-4BD6-A2CE-785F0647A119}">
  <sheetPr codeName="Sheet43">
    <pageSetUpPr fitToPage="1"/>
  </sheetPr>
  <dimension ref="A1:F195"/>
  <sheetViews>
    <sheetView tabSelected="1" topLeftCell="A86" zoomScaleNormal="100" zoomScaleSheetLayoutView="120" workbookViewId="0">
      <selection activeCell="A112" sqref="A112"/>
    </sheetView>
  </sheetViews>
  <sheetFormatPr defaultColWidth="9.28515625" defaultRowHeight="14.25" x14ac:dyDescent="0.2"/>
  <cols>
    <col min="1" max="1" width="17.28515625" style="55" customWidth="1"/>
    <col min="2" max="2" width="14.7109375" style="55" customWidth="1"/>
    <col min="3" max="3" width="16.7109375" style="55" customWidth="1"/>
    <col min="4" max="4" width="15.7109375" style="55" customWidth="1"/>
    <col min="5" max="5" width="8.7109375" style="55" customWidth="1"/>
    <col min="6" max="6" width="12" style="55" customWidth="1"/>
    <col min="7" max="16384" width="9.28515625" style="55"/>
  </cols>
  <sheetData>
    <row r="1" spans="1:6" ht="15" x14ac:dyDescent="0.25">
      <c r="A1" s="56" t="s">
        <v>214</v>
      </c>
      <c r="B1" s="9"/>
      <c r="C1" s="9"/>
      <c r="D1" s="9"/>
      <c r="E1" s="9"/>
      <c r="F1" s="9"/>
    </row>
    <row r="2" spans="1:6" x14ac:dyDescent="0.2">
      <c r="A2" s="57"/>
      <c r="B2" s="58"/>
      <c r="C2" s="58"/>
      <c r="D2" s="58"/>
      <c r="E2" s="58"/>
      <c r="F2" s="58"/>
    </row>
    <row r="3" spans="1:6" s="59" customFormat="1" ht="45" customHeight="1" x14ac:dyDescent="0.2">
      <c r="A3" s="60" t="s">
        <v>50</v>
      </c>
      <c r="B3" s="61" t="s">
        <v>22</v>
      </c>
      <c r="C3" s="61" t="s">
        <v>51</v>
      </c>
      <c r="D3" s="61" t="s">
        <v>36</v>
      </c>
      <c r="E3" s="61" t="s">
        <v>52</v>
      </c>
      <c r="F3" s="62" t="s">
        <v>53</v>
      </c>
    </row>
    <row r="4" spans="1:6" x14ac:dyDescent="0.2">
      <c r="A4" s="16">
        <v>2020</v>
      </c>
      <c r="B4" s="63">
        <v>291</v>
      </c>
      <c r="C4" s="63">
        <v>198</v>
      </c>
      <c r="D4" s="63">
        <v>92</v>
      </c>
      <c r="E4" s="63">
        <v>148</v>
      </c>
      <c r="F4" s="64">
        <v>729</v>
      </c>
    </row>
    <row r="5" spans="1:6" x14ac:dyDescent="0.2">
      <c r="A5" s="16">
        <v>2021</v>
      </c>
      <c r="B5" s="63">
        <v>258</v>
      </c>
      <c r="C5" s="63">
        <v>232</v>
      </c>
      <c r="D5" s="63">
        <v>84</v>
      </c>
      <c r="E5" s="63">
        <v>175</v>
      </c>
      <c r="F5" s="64">
        <v>749</v>
      </c>
    </row>
    <row r="6" spans="1:6" x14ac:dyDescent="0.2">
      <c r="A6" s="16">
        <v>2022</v>
      </c>
      <c r="B6" s="63">
        <v>364</v>
      </c>
      <c r="C6" s="63">
        <v>227</v>
      </c>
      <c r="D6" s="63">
        <v>84</v>
      </c>
      <c r="E6" s="63">
        <v>260</v>
      </c>
      <c r="F6" s="64">
        <v>935</v>
      </c>
    </row>
    <row r="7" spans="1:6" x14ac:dyDescent="0.2">
      <c r="A7" s="16">
        <v>2023</v>
      </c>
      <c r="B7" s="63">
        <v>428</v>
      </c>
      <c r="C7" s="63">
        <v>262</v>
      </c>
      <c r="D7" s="63">
        <v>146</v>
      </c>
      <c r="E7" s="63">
        <v>389</v>
      </c>
      <c r="F7" s="64">
        <v>1225</v>
      </c>
    </row>
    <row r="8" spans="1:6" ht="15" x14ac:dyDescent="0.25">
      <c r="A8" s="7">
        <v>2024</v>
      </c>
      <c r="B8" s="65">
        <v>496</v>
      </c>
      <c r="C8" s="65">
        <v>269</v>
      </c>
      <c r="D8" s="65">
        <v>176</v>
      </c>
      <c r="E8" s="65">
        <v>361</v>
      </c>
      <c r="F8" s="66">
        <v>1302</v>
      </c>
    </row>
    <row r="9" spans="1:6" ht="15" thickBot="1" x14ac:dyDescent="0.25">
      <c r="A9" s="67" t="s">
        <v>54</v>
      </c>
      <c r="B9" s="68">
        <v>0.16</v>
      </c>
      <c r="C9" s="68">
        <v>0.03</v>
      </c>
      <c r="D9" s="68">
        <v>0.21</v>
      </c>
      <c r="E9" s="68">
        <v>-7.0000000000000007E-2</v>
      </c>
      <c r="F9" s="69">
        <v>0.06</v>
      </c>
    </row>
    <row r="10" spans="1:6" ht="15" thickTop="1" x14ac:dyDescent="0.2">
      <c r="A10" s="70" t="s">
        <v>55</v>
      </c>
      <c r="B10" s="71"/>
      <c r="C10" s="71"/>
      <c r="D10" s="71"/>
      <c r="E10" s="71"/>
      <c r="F10" s="71"/>
    </row>
    <row r="11" spans="1:6" ht="14.25" customHeight="1" x14ac:dyDescent="0.2">
      <c r="A11" s="57" t="s">
        <v>49</v>
      </c>
      <c r="B11" s="9"/>
      <c r="C11" s="9"/>
      <c r="D11" s="9"/>
      <c r="E11" s="9"/>
      <c r="F11" s="9"/>
    </row>
    <row r="13" spans="1:6" ht="15" x14ac:dyDescent="0.25">
      <c r="A13" s="72"/>
    </row>
    <row r="14" spans="1:6" ht="15" x14ac:dyDescent="0.25">
      <c r="A14" s="56" t="s">
        <v>215</v>
      </c>
      <c r="B14" s="9"/>
      <c r="C14" s="9"/>
      <c r="D14" s="9"/>
      <c r="E14" s="9"/>
      <c r="F14" s="9"/>
    </row>
    <row r="15" spans="1:6" x14ac:dyDescent="0.2">
      <c r="A15" s="57"/>
      <c r="B15" s="58"/>
      <c r="C15" s="58"/>
      <c r="D15" s="58"/>
      <c r="E15" s="58"/>
      <c r="F15" s="58"/>
    </row>
    <row r="16" spans="1:6" s="59" customFormat="1" ht="45" customHeight="1" x14ac:dyDescent="0.2">
      <c r="A16" s="60" t="s">
        <v>50</v>
      </c>
      <c r="B16" s="61" t="s">
        <v>22</v>
      </c>
      <c r="C16" s="61" t="s">
        <v>51</v>
      </c>
      <c r="D16" s="61" t="s">
        <v>36</v>
      </c>
      <c r="E16" s="61" t="s">
        <v>52</v>
      </c>
      <c r="F16" s="62" t="s">
        <v>53</v>
      </c>
    </row>
    <row r="17" spans="1:6" x14ac:dyDescent="0.2">
      <c r="A17" s="16">
        <v>2020</v>
      </c>
      <c r="B17" s="63">
        <v>49</v>
      </c>
      <c r="C17" s="63">
        <v>37</v>
      </c>
      <c r="D17" s="63">
        <v>22</v>
      </c>
      <c r="E17" s="63">
        <v>37</v>
      </c>
      <c r="F17" s="64">
        <v>145</v>
      </c>
    </row>
    <row r="18" spans="1:6" x14ac:dyDescent="0.2">
      <c r="A18" s="16">
        <v>2021</v>
      </c>
      <c r="B18" s="63">
        <v>56</v>
      </c>
      <c r="C18" s="63">
        <v>36</v>
      </c>
      <c r="D18" s="63">
        <v>21</v>
      </c>
      <c r="E18" s="63">
        <v>36</v>
      </c>
      <c r="F18" s="64">
        <v>149</v>
      </c>
    </row>
    <row r="19" spans="1:6" x14ac:dyDescent="0.2">
      <c r="A19" s="16">
        <v>2022</v>
      </c>
      <c r="B19" s="63">
        <v>77</v>
      </c>
      <c r="C19" s="63">
        <v>59</v>
      </c>
      <c r="D19" s="63">
        <v>20</v>
      </c>
      <c r="E19" s="63">
        <v>42</v>
      </c>
      <c r="F19" s="64">
        <v>198</v>
      </c>
    </row>
    <row r="20" spans="1:6" x14ac:dyDescent="0.2">
      <c r="A20" s="16">
        <v>2023</v>
      </c>
      <c r="B20" s="63">
        <v>95</v>
      </c>
      <c r="C20" s="63">
        <v>55</v>
      </c>
      <c r="D20" s="63">
        <v>43</v>
      </c>
      <c r="E20" s="63">
        <v>90</v>
      </c>
      <c r="F20" s="64">
        <v>283</v>
      </c>
    </row>
    <row r="21" spans="1:6" ht="15" x14ac:dyDescent="0.25">
      <c r="A21" s="7">
        <v>2024</v>
      </c>
      <c r="B21" s="65">
        <v>115</v>
      </c>
      <c r="C21" s="65">
        <v>44</v>
      </c>
      <c r="D21" s="65">
        <v>54</v>
      </c>
      <c r="E21" s="65">
        <v>97</v>
      </c>
      <c r="F21" s="66">
        <v>310</v>
      </c>
    </row>
    <row r="22" spans="1:6" ht="15" thickBot="1" x14ac:dyDescent="0.25">
      <c r="A22" s="67" t="s">
        <v>54</v>
      </c>
      <c r="B22" s="68">
        <v>0.21</v>
      </c>
      <c r="C22" s="68">
        <v>-0.2</v>
      </c>
      <c r="D22" s="68">
        <v>0.26</v>
      </c>
      <c r="E22" s="68">
        <v>0.08</v>
      </c>
      <c r="F22" s="69">
        <v>0.1</v>
      </c>
    </row>
    <row r="23" spans="1:6" ht="15" thickTop="1" x14ac:dyDescent="0.2">
      <c r="A23" s="70" t="s">
        <v>56</v>
      </c>
      <c r="B23" s="73"/>
      <c r="C23" s="73"/>
      <c r="D23" s="73"/>
      <c r="E23" s="73"/>
      <c r="F23" s="73"/>
    </row>
    <row r="24" spans="1:6" x14ac:dyDescent="0.2">
      <c r="A24" s="70" t="s">
        <v>55</v>
      </c>
      <c r="B24" s="73"/>
      <c r="C24" s="73"/>
      <c r="D24" s="73"/>
      <c r="E24" s="73"/>
      <c r="F24" s="73"/>
    </row>
    <row r="25" spans="1:6" ht="14.25" customHeight="1" x14ac:dyDescent="0.2">
      <c r="A25" s="57" t="s">
        <v>49</v>
      </c>
      <c r="B25" s="9"/>
      <c r="C25" s="9"/>
      <c r="D25" s="9"/>
      <c r="E25" s="9"/>
      <c r="F25" s="9"/>
    </row>
    <row r="26" spans="1:6" ht="14.25" customHeight="1" x14ac:dyDescent="0.2">
      <c r="A26" s="57"/>
      <c r="B26" s="9"/>
      <c r="C26" s="9"/>
      <c r="D26" s="9"/>
      <c r="E26" s="9"/>
      <c r="F26" s="9"/>
    </row>
    <row r="27" spans="1:6" ht="14.25" customHeight="1" x14ac:dyDescent="0.2">
      <c r="A27" s="57"/>
      <c r="B27" s="9"/>
      <c r="C27" s="9"/>
      <c r="D27" s="9"/>
      <c r="E27" s="9"/>
      <c r="F27" s="9"/>
    </row>
    <row r="28" spans="1:6" s="9" customFormat="1" ht="15" x14ac:dyDescent="0.25">
      <c r="A28" s="56" t="s">
        <v>194</v>
      </c>
      <c r="B28" s="74"/>
      <c r="C28" s="74"/>
      <c r="D28" s="74"/>
      <c r="E28" s="74"/>
      <c r="F28" s="74"/>
    </row>
    <row r="29" spans="1:6" s="9" customFormat="1" ht="15" x14ac:dyDescent="0.25">
      <c r="A29" s="8"/>
      <c r="B29" s="75"/>
      <c r="C29" s="75"/>
      <c r="D29" s="75"/>
      <c r="E29" s="75"/>
      <c r="F29" s="75"/>
    </row>
    <row r="30" spans="1:6" s="76" customFormat="1" ht="45" customHeight="1" x14ac:dyDescent="0.2">
      <c r="A30" s="60" t="s">
        <v>50</v>
      </c>
      <c r="B30" s="61" t="s">
        <v>22</v>
      </c>
      <c r="C30" s="61" t="s">
        <v>28</v>
      </c>
      <c r="D30" s="61" t="s">
        <v>36</v>
      </c>
      <c r="E30" s="61" t="s">
        <v>40</v>
      </c>
      <c r="F30" s="62" t="s">
        <v>53</v>
      </c>
    </row>
    <row r="31" spans="1:6" s="77" customFormat="1" x14ac:dyDescent="0.25">
      <c r="A31" s="78" t="s">
        <v>57</v>
      </c>
      <c r="B31" s="79">
        <v>14</v>
      </c>
      <c r="C31" s="80" t="s">
        <v>58</v>
      </c>
      <c r="D31" s="81" t="s">
        <v>58</v>
      </c>
      <c r="E31" s="82">
        <v>14</v>
      </c>
      <c r="F31" s="83">
        <v>32</v>
      </c>
    </row>
    <row r="32" spans="1:6" s="77" customFormat="1" ht="28.5" x14ac:dyDescent="0.25">
      <c r="A32" s="78" t="s">
        <v>59</v>
      </c>
      <c r="B32" s="79">
        <v>101</v>
      </c>
      <c r="C32" s="84" t="s">
        <v>58</v>
      </c>
      <c r="D32" s="85" t="s">
        <v>58</v>
      </c>
      <c r="E32" s="86">
        <v>83</v>
      </c>
      <c r="F32" s="83">
        <v>278</v>
      </c>
    </row>
    <row r="33" spans="1:6" s="77" customFormat="1" ht="30" x14ac:dyDescent="0.25">
      <c r="A33" s="87" t="s">
        <v>60</v>
      </c>
      <c r="B33" s="88">
        <v>115</v>
      </c>
      <c r="C33" s="88">
        <v>44</v>
      </c>
      <c r="D33" s="88">
        <v>54</v>
      </c>
      <c r="E33" s="88">
        <v>97</v>
      </c>
      <c r="F33" s="89">
        <v>310</v>
      </c>
    </row>
    <row r="34" spans="1:6" s="9" customFormat="1" ht="14.25" customHeight="1" x14ac:dyDescent="0.2">
      <c r="A34" s="57" t="s">
        <v>61</v>
      </c>
      <c r="B34" s="74"/>
      <c r="C34" s="74"/>
      <c r="D34" s="74"/>
      <c r="E34" s="74"/>
      <c r="F34" s="74"/>
    </row>
    <row r="35" spans="1:6" s="9" customFormat="1" ht="14.25" customHeight="1" x14ac:dyDescent="0.2">
      <c r="A35" s="57" t="s">
        <v>195</v>
      </c>
      <c r="B35" s="74"/>
      <c r="C35" s="74"/>
      <c r="D35" s="74"/>
      <c r="E35" s="74"/>
      <c r="F35" s="74"/>
    </row>
    <row r="36" spans="1:6" s="9" customFormat="1" ht="14.25" customHeight="1" x14ac:dyDescent="0.2">
      <c r="A36" s="57"/>
      <c r="B36" s="74"/>
      <c r="C36" s="74"/>
      <c r="D36" s="74"/>
      <c r="E36" s="74"/>
      <c r="F36" s="74"/>
    </row>
    <row r="37" spans="1:6" s="9" customFormat="1" ht="14.25" customHeight="1" x14ac:dyDescent="0.25">
      <c r="A37" s="56" t="s">
        <v>196</v>
      </c>
      <c r="B37" s="74"/>
      <c r="C37" s="74"/>
      <c r="D37" s="74"/>
      <c r="E37" s="74"/>
      <c r="F37" s="74"/>
    </row>
    <row r="38" spans="1:6" s="9" customFormat="1" ht="14.25" customHeight="1" x14ac:dyDescent="0.2">
      <c r="A38" s="57"/>
      <c r="B38" s="74"/>
      <c r="C38" s="74"/>
      <c r="D38" s="74"/>
      <c r="E38" s="74"/>
      <c r="F38" s="74"/>
    </row>
    <row r="39" spans="1:6" s="9" customFormat="1" ht="41.45" customHeight="1" x14ac:dyDescent="0.2">
      <c r="A39" s="60" t="s">
        <v>50</v>
      </c>
      <c r="B39" s="61" t="s">
        <v>22</v>
      </c>
      <c r="C39" s="61" t="s">
        <v>28</v>
      </c>
      <c r="D39" s="61" t="s">
        <v>36</v>
      </c>
      <c r="E39" s="61" t="s">
        <v>40</v>
      </c>
      <c r="F39" s="62" t="s">
        <v>53</v>
      </c>
    </row>
    <row r="40" spans="1:6" s="9" customFormat="1" ht="14.25" customHeight="1" x14ac:dyDescent="0.2">
      <c r="A40" s="16">
        <v>2020</v>
      </c>
      <c r="B40" s="63" t="s">
        <v>62</v>
      </c>
      <c r="C40" s="63" t="s">
        <v>62</v>
      </c>
      <c r="D40" s="63" t="s">
        <v>62</v>
      </c>
      <c r="E40" s="63" t="s">
        <v>62</v>
      </c>
      <c r="F40" s="64" t="s">
        <v>62</v>
      </c>
    </row>
    <row r="41" spans="1:6" s="9" customFormat="1" ht="14.25" customHeight="1" x14ac:dyDescent="0.2">
      <c r="A41" s="16">
        <v>2021</v>
      </c>
      <c r="B41" s="63" t="s">
        <v>62</v>
      </c>
      <c r="C41" s="63" t="s">
        <v>62</v>
      </c>
      <c r="D41" s="63" t="s">
        <v>62</v>
      </c>
      <c r="E41" s="63" t="s">
        <v>62</v>
      </c>
      <c r="F41" s="64" t="s">
        <v>62</v>
      </c>
    </row>
    <row r="42" spans="1:6" s="9" customFormat="1" ht="14.25" customHeight="1" x14ac:dyDescent="0.2">
      <c r="A42" s="16">
        <v>2022</v>
      </c>
      <c r="B42" s="63">
        <v>5</v>
      </c>
      <c r="C42" s="63">
        <v>13</v>
      </c>
      <c r="D42" s="63" t="s">
        <v>58</v>
      </c>
      <c r="E42" s="63" t="s">
        <v>58</v>
      </c>
      <c r="F42" s="63">
        <v>22</v>
      </c>
    </row>
    <row r="43" spans="1:6" s="9" customFormat="1" ht="14.25" customHeight="1" x14ac:dyDescent="0.2">
      <c r="A43" s="16">
        <v>2023</v>
      </c>
      <c r="B43" s="63" t="s">
        <v>58</v>
      </c>
      <c r="C43" s="63">
        <v>7</v>
      </c>
      <c r="D43" s="90" t="s">
        <v>58</v>
      </c>
      <c r="E43" s="90">
        <v>8</v>
      </c>
      <c r="F43" s="63">
        <v>22</v>
      </c>
    </row>
    <row r="44" spans="1:6" s="9" customFormat="1" ht="14.25" customHeight="1" x14ac:dyDescent="0.25">
      <c r="A44" s="7">
        <v>2024</v>
      </c>
      <c r="B44" s="63">
        <v>14</v>
      </c>
      <c r="C44" s="63" t="s">
        <v>58</v>
      </c>
      <c r="D44" s="91" t="s">
        <v>58</v>
      </c>
      <c r="E44" s="92">
        <v>14</v>
      </c>
      <c r="F44" s="63">
        <v>32</v>
      </c>
    </row>
    <row r="45" spans="1:6" s="9" customFormat="1" ht="14.25" customHeight="1" thickBot="1" x14ac:dyDescent="0.25">
      <c r="A45" s="67" t="s">
        <v>54</v>
      </c>
      <c r="B45" s="68" t="s">
        <v>62</v>
      </c>
      <c r="C45" s="68" t="s">
        <v>62</v>
      </c>
      <c r="D45" s="68" t="s">
        <v>62</v>
      </c>
      <c r="E45" s="68">
        <v>0.75</v>
      </c>
      <c r="F45" s="68">
        <v>0.45</v>
      </c>
    </row>
    <row r="46" spans="1:6" ht="15" thickTop="1" x14ac:dyDescent="0.2">
      <c r="A46" s="57" t="s">
        <v>195</v>
      </c>
      <c r="B46" s="93"/>
      <c r="C46" s="93"/>
      <c r="D46" s="93"/>
      <c r="E46" s="93"/>
      <c r="F46" s="93"/>
    </row>
    <row r="47" spans="1:6" x14ac:dyDescent="0.2">
      <c r="B47" s="93"/>
      <c r="C47" s="93"/>
      <c r="D47" s="93"/>
      <c r="E47" s="93"/>
      <c r="F47" s="93"/>
    </row>
    <row r="48" spans="1:6" ht="15" x14ac:dyDescent="0.25">
      <c r="A48" s="94" t="s">
        <v>216</v>
      </c>
      <c r="B48" s="93"/>
      <c r="C48" s="93"/>
      <c r="D48" s="93"/>
      <c r="E48" s="93"/>
      <c r="F48" s="93"/>
    </row>
    <row r="49" spans="1:6" x14ac:dyDescent="0.2">
      <c r="A49" s="57"/>
      <c r="B49" s="74"/>
      <c r="C49" s="74"/>
      <c r="D49" s="74"/>
      <c r="E49" s="74"/>
      <c r="F49" s="74"/>
    </row>
    <row r="50" spans="1:6" ht="42.75" x14ac:dyDescent="0.2">
      <c r="A50" s="60" t="s">
        <v>50</v>
      </c>
      <c r="B50" s="61" t="s">
        <v>22</v>
      </c>
      <c r="C50" s="61" t="s">
        <v>28</v>
      </c>
      <c r="D50" s="61" t="s">
        <v>36</v>
      </c>
      <c r="E50" s="61" t="s">
        <v>40</v>
      </c>
      <c r="F50" s="62" t="s">
        <v>53</v>
      </c>
    </row>
    <row r="51" spans="1:6" x14ac:dyDescent="0.2">
      <c r="A51" s="16">
        <v>2020</v>
      </c>
      <c r="B51" s="63" t="s">
        <v>62</v>
      </c>
      <c r="C51" s="63" t="s">
        <v>62</v>
      </c>
      <c r="D51" s="63" t="s">
        <v>62</v>
      </c>
      <c r="E51" s="63" t="s">
        <v>62</v>
      </c>
      <c r="F51" s="64" t="s">
        <v>62</v>
      </c>
    </row>
    <row r="52" spans="1:6" x14ac:dyDescent="0.2">
      <c r="A52" s="16">
        <v>2021</v>
      </c>
      <c r="B52" s="63" t="s">
        <v>62</v>
      </c>
      <c r="C52" s="63" t="s">
        <v>62</v>
      </c>
      <c r="D52" s="90" t="s">
        <v>62</v>
      </c>
      <c r="E52" s="95" t="s">
        <v>62</v>
      </c>
      <c r="F52" s="64" t="s">
        <v>62</v>
      </c>
    </row>
    <row r="53" spans="1:6" x14ac:dyDescent="0.2">
      <c r="A53" s="16">
        <v>2022</v>
      </c>
      <c r="B53" s="63">
        <v>72</v>
      </c>
      <c r="C53" s="96">
        <v>46</v>
      </c>
      <c r="D53" s="97">
        <v>18</v>
      </c>
      <c r="E53" s="98">
        <v>40</v>
      </c>
      <c r="F53" s="63">
        <v>176</v>
      </c>
    </row>
    <row r="54" spans="1:6" x14ac:dyDescent="0.2">
      <c r="A54" s="16">
        <v>2023</v>
      </c>
      <c r="B54" s="63">
        <v>90</v>
      </c>
      <c r="C54" s="96">
        <v>48</v>
      </c>
      <c r="D54" s="99">
        <v>41</v>
      </c>
      <c r="E54" s="98">
        <v>82</v>
      </c>
      <c r="F54" s="63">
        <v>261</v>
      </c>
    </row>
    <row r="55" spans="1:6" ht="15" x14ac:dyDescent="0.25">
      <c r="A55" s="7">
        <v>2024</v>
      </c>
      <c r="B55" s="63">
        <v>101</v>
      </c>
      <c r="C55" s="100">
        <v>42</v>
      </c>
      <c r="D55" s="91">
        <v>52</v>
      </c>
      <c r="E55" s="92">
        <v>83</v>
      </c>
      <c r="F55" s="63">
        <v>278</v>
      </c>
    </row>
    <row r="56" spans="1:6" ht="15" thickBot="1" x14ac:dyDescent="0.25">
      <c r="A56" s="67" t="s">
        <v>54</v>
      </c>
      <c r="B56" s="68">
        <v>0.12</v>
      </c>
      <c r="C56" s="68">
        <v>-0.13</v>
      </c>
      <c r="D56" s="68">
        <v>0.27</v>
      </c>
      <c r="E56" s="68">
        <v>0.01</v>
      </c>
      <c r="F56" s="68">
        <v>7.0000000000000007E-2</v>
      </c>
    </row>
    <row r="57" spans="1:6" ht="15" thickTop="1" x14ac:dyDescent="0.2">
      <c r="B57" s="93"/>
      <c r="C57" s="93"/>
      <c r="D57" s="93"/>
      <c r="E57" s="93"/>
      <c r="F57" s="93"/>
    </row>
    <row r="59" spans="1:6" ht="15" x14ac:dyDescent="0.25">
      <c r="A59" s="56" t="s">
        <v>217</v>
      </c>
      <c r="B59" s="9"/>
      <c r="C59" s="9"/>
      <c r="D59" s="9"/>
      <c r="E59" s="9"/>
      <c r="F59" s="9"/>
    </row>
    <row r="60" spans="1:6" ht="15" x14ac:dyDescent="0.25">
      <c r="A60" s="8"/>
      <c r="B60" s="58"/>
      <c r="C60" s="58"/>
      <c r="D60" s="58"/>
      <c r="E60" s="58"/>
      <c r="F60" s="58"/>
    </row>
    <row r="61" spans="1:6" s="59" customFormat="1" ht="45" customHeight="1" x14ac:dyDescent="0.2">
      <c r="A61" s="60" t="s">
        <v>50</v>
      </c>
      <c r="B61" s="61" t="s">
        <v>22</v>
      </c>
      <c r="C61" s="61" t="s">
        <v>51</v>
      </c>
      <c r="D61" s="61" t="s">
        <v>36</v>
      </c>
      <c r="E61" s="61" t="s">
        <v>52</v>
      </c>
      <c r="F61" s="62" t="s">
        <v>53</v>
      </c>
    </row>
    <row r="62" spans="1:6" x14ac:dyDescent="0.2">
      <c r="A62" s="16">
        <v>2020</v>
      </c>
      <c r="B62" s="63">
        <v>179</v>
      </c>
      <c r="C62" s="63">
        <v>130</v>
      </c>
      <c r="D62" s="63">
        <v>46</v>
      </c>
      <c r="E62" s="63">
        <v>76</v>
      </c>
      <c r="F62" s="64">
        <v>431</v>
      </c>
    </row>
    <row r="63" spans="1:6" x14ac:dyDescent="0.2">
      <c r="A63" s="16">
        <v>2021</v>
      </c>
      <c r="B63" s="63">
        <v>129</v>
      </c>
      <c r="C63" s="63">
        <v>135</v>
      </c>
      <c r="D63" s="63">
        <v>27</v>
      </c>
      <c r="E63" s="63">
        <v>76</v>
      </c>
      <c r="F63" s="64">
        <v>367</v>
      </c>
    </row>
    <row r="64" spans="1:6" x14ac:dyDescent="0.2">
      <c r="A64" s="16">
        <v>2022</v>
      </c>
      <c r="B64" s="63">
        <v>191</v>
      </c>
      <c r="C64" s="63">
        <v>128</v>
      </c>
      <c r="D64" s="63">
        <v>39</v>
      </c>
      <c r="E64" s="63">
        <v>124</v>
      </c>
      <c r="F64" s="64">
        <v>482</v>
      </c>
    </row>
    <row r="65" spans="1:6" x14ac:dyDescent="0.2">
      <c r="A65" s="16">
        <v>2023</v>
      </c>
      <c r="B65" s="63">
        <v>204</v>
      </c>
      <c r="C65" s="63">
        <v>147</v>
      </c>
      <c r="D65" s="63">
        <v>50</v>
      </c>
      <c r="E65" s="63">
        <v>213</v>
      </c>
      <c r="F65" s="64">
        <v>614</v>
      </c>
    </row>
    <row r="66" spans="1:6" ht="15" x14ac:dyDescent="0.25">
      <c r="A66" s="7">
        <v>2024</v>
      </c>
      <c r="B66" s="65">
        <v>267</v>
      </c>
      <c r="C66" s="65">
        <v>163</v>
      </c>
      <c r="D66" s="65">
        <v>46</v>
      </c>
      <c r="E66" s="65">
        <v>169</v>
      </c>
      <c r="F66" s="66">
        <v>645</v>
      </c>
    </row>
    <row r="67" spans="1:6" ht="15" thickBot="1" x14ac:dyDescent="0.25">
      <c r="A67" s="67" t="s">
        <v>54</v>
      </c>
      <c r="B67" s="68">
        <v>0.31</v>
      </c>
      <c r="C67" s="68">
        <v>0.11</v>
      </c>
      <c r="D67" s="68">
        <v>-0.08</v>
      </c>
      <c r="E67" s="68">
        <v>-0.21</v>
      </c>
      <c r="F67" s="69">
        <v>0.05</v>
      </c>
    </row>
    <row r="68" spans="1:6" ht="15" thickTop="1" x14ac:dyDescent="0.2">
      <c r="A68" s="70" t="s">
        <v>55</v>
      </c>
      <c r="B68" s="71"/>
      <c r="C68" s="71"/>
      <c r="D68" s="71"/>
      <c r="E68" s="71"/>
      <c r="F68" s="71"/>
    </row>
    <row r="69" spans="1:6" ht="14.25" customHeight="1" x14ac:dyDescent="0.2">
      <c r="A69" s="57" t="s">
        <v>49</v>
      </c>
      <c r="B69" s="9"/>
      <c r="C69" s="9"/>
      <c r="D69" s="9"/>
      <c r="E69" s="9"/>
      <c r="F69" s="9"/>
    </row>
    <row r="70" spans="1:6" x14ac:dyDescent="0.2">
      <c r="B70" s="93"/>
      <c r="C70" s="93"/>
      <c r="D70" s="93"/>
      <c r="E70" s="93"/>
      <c r="F70" s="93"/>
    </row>
    <row r="72" spans="1:6" ht="15" x14ac:dyDescent="0.25">
      <c r="A72" s="56" t="s">
        <v>218</v>
      </c>
      <c r="B72" s="9"/>
      <c r="C72" s="9"/>
      <c r="D72" s="9"/>
      <c r="E72" s="9"/>
      <c r="F72" s="9"/>
    </row>
    <row r="73" spans="1:6" ht="15" x14ac:dyDescent="0.25">
      <c r="A73" s="8"/>
      <c r="B73" s="58"/>
      <c r="C73" s="58"/>
      <c r="D73" s="58"/>
      <c r="E73" s="58"/>
      <c r="F73" s="58"/>
    </row>
    <row r="74" spans="1:6" s="59" customFormat="1" ht="45" customHeight="1" x14ac:dyDescent="0.2">
      <c r="A74" s="60" t="s">
        <v>50</v>
      </c>
      <c r="B74" s="61" t="s">
        <v>63</v>
      </c>
      <c r="C74" s="61" t="s">
        <v>51</v>
      </c>
      <c r="D74" s="61" t="s">
        <v>36</v>
      </c>
      <c r="E74" s="61" t="s">
        <v>52</v>
      </c>
      <c r="F74" s="62" t="s">
        <v>53</v>
      </c>
    </row>
    <row r="75" spans="1:6" x14ac:dyDescent="0.2">
      <c r="A75" s="16">
        <v>2020</v>
      </c>
      <c r="B75" s="63">
        <v>63</v>
      </c>
      <c r="C75" s="63">
        <v>31</v>
      </c>
      <c r="D75" s="63">
        <v>24</v>
      </c>
      <c r="E75" s="63">
        <v>35</v>
      </c>
      <c r="F75" s="64">
        <v>153</v>
      </c>
    </row>
    <row r="76" spans="1:6" x14ac:dyDescent="0.2">
      <c r="A76" s="16">
        <v>2021</v>
      </c>
      <c r="B76" s="63">
        <v>73</v>
      </c>
      <c r="C76" s="63">
        <v>61</v>
      </c>
      <c r="D76" s="63">
        <v>36</v>
      </c>
      <c r="E76" s="63">
        <v>63</v>
      </c>
      <c r="F76" s="64">
        <v>233</v>
      </c>
    </row>
    <row r="77" spans="1:6" x14ac:dyDescent="0.2">
      <c r="A77" s="16">
        <v>2022</v>
      </c>
      <c r="B77" s="63">
        <v>96</v>
      </c>
      <c r="C77" s="63">
        <v>40</v>
      </c>
      <c r="D77" s="63">
        <v>25</v>
      </c>
      <c r="E77" s="63">
        <v>94</v>
      </c>
      <c r="F77" s="64">
        <v>255</v>
      </c>
    </row>
    <row r="78" spans="1:6" x14ac:dyDescent="0.2">
      <c r="A78" s="16">
        <v>2023</v>
      </c>
      <c r="B78" s="63">
        <v>129</v>
      </c>
      <c r="C78" s="63">
        <v>60</v>
      </c>
      <c r="D78" s="63">
        <v>53</v>
      </c>
      <c r="E78" s="63">
        <v>86</v>
      </c>
      <c r="F78" s="64">
        <v>328</v>
      </c>
    </row>
    <row r="79" spans="1:6" ht="15" x14ac:dyDescent="0.25">
      <c r="A79" s="7">
        <v>2024</v>
      </c>
      <c r="B79" s="65">
        <v>114</v>
      </c>
      <c r="C79" s="65">
        <v>62</v>
      </c>
      <c r="D79" s="65">
        <v>76</v>
      </c>
      <c r="E79" s="65">
        <v>95</v>
      </c>
      <c r="F79" s="66">
        <v>347</v>
      </c>
    </row>
    <row r="80" spans="1:6" ht="15" thickBot="1" x14ac:dyDescent="0.25">
      <c r="A80" s="67" t="s">
        <v>54</v>
      </c>
      <c r="B80" s="68">
        <v>-0.12</v>
      </c>
      <c r="C80" s="68">
        <v>0.03</v>
      </c>
      <c r="D80" s="68">
        <v>0.43</v>
      </c>
      <c r="E80" s="68">
        <v>0.1</v>
      </c>
      <c r="F80" s="69">
        <v>0.06</v>
      </c>
    </row>
    <row r="81" spans="1:6" ht="15" thickTop="1" x14ac:dyDescent="0.2">
      <c r="A81" s="70" t="s">
        <v>55</v>
      </c>
      <c r="B81" s="71"/>
      <c r="C81" s="71"/>
      <c r="D81" s="71"/>
      <c r="E81" s="71"/>
      <c r="F81" s="71"/>
    </row>
    <row r="82" spans="1:6" ht="14.25" customHeight="1" x14ac:dyDescent="0.2">
      <c r="A82" s="57" t="s">
        <v>49</v>
      </c>
      <c r="B82" s="9"/>
      <c r="C82" s="9"/>
      <c r="D82" s="9"/>
      <c r="E82" s="9"/>
      <c r="F82" s="9"/>
    </row>
    <row r="83" spans="1:6" x14ac:dyDescent="0.2">
      <c r="B83" s="93"/>
      <c r="C83" s="93"/>
      <c r="D83" s="93"/>
      <c r="E83" s="93"/>
      <c r="F83" s="93"/>
    </row>
    <row r="85" spans="1:6" ht="15" x14ac:dyDescent="0.25">
      <c r="A85" s="56" t="s">
        <v>219</v>
      </c>
      <c r="B85" s="9"/>
      <c r="C85" s="9"/>
      <c r="D85" s="9"/>
      <c r="E85" s="9"/>
      <c r="F85" s="9"/>
    </row>
    <row r="86" spans="1:6" x14ac:dyDescent="0.2">
      <c r="A86" s="57"/>
      <c r="B86" s="58"/>
      <c r="C86" s="58"/>
      <c r="D86" s="58"/>
      <c r="E86" s="58"/>
      <c r="F86" s="58"/>
    </row>
    <row r="87" spans="1:6" s="59" customFormat="1" ht="45" customHeight="1" x14ac:dyDescent="0.2">
      <c r="A87" s="60" t="s">
        <v>50</v>
      </c>
      <c r="B87" s="61" t="s">
        <v>63</v>
      </c>
      <c r="C87" s="61" t="s">
        <v>51</v>
      </c>
      <c r="D87" s="61" t="s">
        <v>36</v>
      </c>
      <c r="E87" s="61" t="s">
        <v>52</v>
      </c>
      <c r="F87" s="62" t="s">
        <v>53</v>
      </c>
    </row>
    <row r="88" spans="1:6" x14ac:dyDescent="0.2">
      <c r="A88" s="16">
        <v>2020</v>
      </c>
      <c r="B88" s="63">
        <v>251</v>
      </c>
      <c r="C88" s="63">
        <v>128</v>
      </c>
      <c r="D88" s="63">
        <v>79</v>
      </c>
      <c r="E88" s="63">
        <v>121</v>
      </c>
      <c r="F88" s="64">
        <v>579</v>
      </c>
    </row>
    <row r="89" spans="1:6" x14ac:dyDescent="0.2">
      <c r="A89" s="16">
        <v>2021</v>
      </c>
      <c r="B89" s="63">
        <v>202</v>
      </c>
      <c r="C89" s="63">
        <v>155</v>
      </c>
      <c r="D89" s="63">
        <v>73</v>
      </c>
      <c r="E89" s="63">
        <v>143</v>
      </c>
      <c r="F89" s="64">
        <v>573</v>
      </c>
    </row>
    <row r="90" spans="1:6" x14ac:dyDescent="0.2">
      <c r="A90" s="16">
        <v>2022</v>
      </c>
      <c r="B90" s="63">
        <v>304</v>
      </c>
      <c r="C90" s="63">
        <v>155</v>
      </c>
      <c r="D90" s="63">
        <v>66</v>
      </c>
      <c r="E90" s="63">
        <v>210</v>
      </c>
      <c r="F90" s="64">
        <v>735</v>
      </c>
    </row>
    <row r="91" spans="1:6" x14ac:dyDescent="0.2">
      <c r="A91" s="16">
        <v>2023</v>
      </c>
      <c r="B91" s="63">
        <v>357</v>
      </c>
      <c r="C91" s="63">
        <v>180</v>
      </c>
      <c r="D91" s="63">
        <v>124</v>
      </c>
      <c r="E91" s="63">
        <v>317</v>
      </c>
      <c r="F91" s="64">
        <v>978</v>
      </c>
    </row>
    <row r="92" spans="1:6" ht="15" x14ac:dyDescent="0.25">
      <c r="A92" s="7">
        <v>2024</v>
      </c>
      <c r="B92" s="65">
        <v>395</v>
      </c>
      <c r="C92" s="65">
        <v>157</v>
      </c>
      <c r="D92" s="65">
        <v>156</v>
      </c>
      <c r="E92" s="65">
        <v>292</v>
      </c>
      <c r="F92" s="66">
        <v>1000</v>
      </c>
    </row>
    <row r="93" spans="1:6" ht="15" thickBot="1" x14ac:dyDescent="0.25">
      <c r="A93" s="67" t="s">
        <v>54</v>
      </c>
      <c r="B93" s="68">
        <v>0.11</v>
      </c>
      <c r="C93" s="68">
        <v>-0.13</v>
      </c>
      <c r="D93" s="68">
        <v>0.26</v>
      </c>
      <c r="E93" s="68">
        <v>-0.08</v>
      </c>
      <c r="F93" s="69">
        <v>0.02</v>
      </c>
    </row>
    <row r="94" spans="1:6" ht="15" thickTop="1" x14ac:dyDescent="0.2">
      <c r="A94" s="70" t="s">
        <v>55</v>
      </c>
      <c r="B94" s="71"/>
      <c r="C94" s="71"/>
      <c r="D94" s="71"/>
      <c r="E94" s="71"/>
      <c r="F94" s="71"/>
    </row>
    <row r="95" spans="1:6" ht="14.25" customHeight="1" x14ac:dyDescent="0.2">
      <c r="A95" s="57" t="s">
        <v>49</v>
      </c>
      <c r="B95" s="9"/>
      <c r="C95" s="9"/>
      <c r="D95" s="9"/>
      <c r="E95" s="9"/>
      <c r="F95" s="9"/>
    </row>
    <row r="98" spans="1:6" ht="15" x14ac:dyDescent="0.25">
      <c r="A98" s="56" t="s">
        <v>220</v>
      </c>
      <c r="B98" s="9"/>
      <c r="C98" s="9"/>
      <c r="D98" s="9"/>
      <c r="E98" s="9"/>
      <c r="F98" s="9"/>
    </row>
    <row r="99" spans="1:6" ht="15" x14ac:dyDescent="0.25">
      <c r="A99" s="8"/>
      <c r="B99" s="58"/>
      <c r="C99" s="58"/>
      <c r="D99" s="58"/>
      <c r="E99" s="58"/>
      <c r="F99" s="58"/>
    </row>
    <row r="100" spans="1:6" s="59" customFormat="1" ht="45" customHeight="1" x14ac:dyDescent="0.2">
      <c r="A100" s="60" t="s">
        <v>50</v>
      </c>
      <c r="B100" s="61" t="s">
        <v>63</v>
      </c>
      <c r="C100" s="61" t="s">
        <v>51</v>
      </c>
      <c r="D100" s="61" t="s">
        <v>36</v>
      </c>
      <c r="E100" s="61" t="s">
        <v>52</v>
      </c>
      <c r="F100" s="62" t="s">
        <v>53</v>
      </c>
    </row>
    <row r="101" spans="1:6" x14ac:dyDescent="0.2">
      <c r="A101" s="16">
        <v>2020</v>
      </c>
      <c r="B101" s="63">
        <v>40</v>
      </c>
      <c r="C101" s="63">
        <v>70</v>
      </c>
      <c r="D101" s="63">
        <v>13</v>
      </c>
      <c r="E101" s="63">
        <v>27</v>
      </c>
      <c r="F101" s="64">
        <v>150</v>
      </c>
    </row>
    <row r="102" spans="1:6" x14ac:dyDescent="0.2">
      <c r="A102" s="16">
        <v>2021</v>
      </c>
      <c r="B102" s="63">
        <v>56</v>
      </c>
      <c r="C102" s="63">
        <v>77</v>
      </c>
      <c r="D102" s="63">
        <v>11</v>
      </c>
      <c r="E102" s="63">
        <v>32</v>
      </c>
      <c r="F102" s="64">
        <v>176</v>
      </c>
    </row>
    <row r="103" spans="1:6" x14ac:dyDescent="0.2">
      <c r="A103" s="16">
        <v>2022</v>
      </c>
      <c r="B103" s="63">
        <v>60</v>
      </c>
      <c r="C103" s="63">
        <v>72</v>
      </c>
      <c r="D103" s="63">
        <v>18</v>
      </c>
      <c r="E103" s="63">
        <v>49</v>
      </c>
      <c r="F103" s="64">
        <v>199</v>
      </c>
    </row>
    <row r="104" spans="1:6" x14ac:dyDescent="0.2">
      <c r="A104" s="16">
        <v>2023</v>
      </c>
      <c r="B104" s="63">
        <v>71</v>
      </c>
      <c r="C104" s="63">
        <v>82</v>
      </c>
      <c r="D104" s="63">
        <v>19</v>
      </c>
      <c r="E104" s="63">
        <v>71</v>
      </c>
      <c r="F104" s="64">
        <v>243</v>
      </c>
    </row>
    <row r="105" spans="1:6" ht="15" x14ac:dyDescent="0.25">
      <c r="A105" s="7">
        <v>2024</v>
      </c>
      <c r="B105" s="65">
        <v>101</v>
      </c>
      <c r="C105" s="65">
        <v>112</v>
      </c>
      <c r="D105" s="65">
        <v>20</v>
      </c>
      <c r="E105" s="65">
        <v>69</v>
      </c>
      <c r="F105" s="66">
        <v>302</v>
      </c>
    </row>
    <row r="106" spans="1:6" ht="15" thickBot="1" x14ac:dyDescent="0.25">
      <c r="A106" s="67" t="s">
        <v>54</v>
      </c>
      <c r="B106" s="68">
        <v>0.42</v>
      </c>
      <c r="C106" s="68">
        <v>0.37</v>
      </c>
      <c r="D106" s="68">
        <v>0.05</v>
      </c>
      <c r="E106" s="68">
        <v>-0.03</v>
      </c>
      <c r="F106" s="69">
        <v>0.24</v>
      </c>
    </row>
    <row r="107" spans="1:6" ht="15" thickTop="1" x14ac:dyDescent="0.2">
      <c r="A107" s="70" t="s">
        <v>55</v>
      </c>
      <c r="B107" s="71"/>
      <c r="C107" s="71"/>
      <c r="D107" s="71"/>
      <c r="E107" s="71"/>
      <c r="F107" s="71"/>
    </row>
    <row r="108" spans="1:6" ht="14.25" customHeight="1" x14ac:dyDescent="0.2">
      <c r="A108" s="57" t="s">
        <v>49</v>
      </c>
      <c r="B108" s="9"/>
      <c r="C108" s="9"/>
      <c r="D108" s="9"/>
      <c r="E108" s="9"/>
      <c r="F108" s="9"/>
    </row>
    <row r="111" spans="1:6" ht="15" x14ac:dyDescent="0.25">
      <c r="A111" s="56" t="s">
        <v>291</v>
      </c>
      <c r="B111" s="9"/>
      <c r="C111" s="9"/>
      <c r="D111" s="9"/>
      <c r="E111" s="9"/>
      <c r="F111" s="9"/>
    </row>
    <row r="112" spans="1:6" ht="15" x14ac:dyDescent="0.25">
      <c r="A112" s="8"/>
      <c r="B112" s="58"/>
      <c r="C112" s="58"/>
      <c r="D112" s="58"/>
      <c r="E112" s="58"/>
      <c r="F112" s="58"/>
    </row>
    <row r="113" spans="1:6" s="59" customFormat="1" ht="45" customHeight="1" x14ac:dyDescent="0.2">
      <c r="A113" s="60" t="s">
        <v>50</v>
      </c>
      <c r="B113" s="61" t="s">
        <v>63</v>
      </c>
      <c r="C113" s="61" t="s">
        <v>51</v>
      </c>
      <c r="D113" s="61" t="s">
        <v>36</v>
      </c>
      <c r="E113" s="61" t="s">
        <v>52</v>
      </c>
      <c r="F113" s="62" t="s">
        <v>53</v>
      </c>
    </row>
    <row r="114" spans="1:6" x14ac:dyDescent="0.2">
      <c r="A114" s="16">
        <v>2020</v>
      </c>
      <c r="B114" s="63">
        <v>248</v>
      </c>
      <c r="C114" s="63">
        <v>140</v>
      </c>
      <c r="D114" s="63">
        <v>85</v>
      </c>
      <c r="E114" s="63">
        <v>136</v>
      </c>
      <c r="F114" s="64">
        <v>609</v>
      </c>
    </row>
    <row r="115" spans="1:6" x14ac:dyDescent="0.2">
      <c r="A115" s="16">
        <v>2021</v>
      </c>
      <c r="B115" s="63">
        <v>226</v>
      </c>
      <c r="C115" s="63">
        <v>185</v>
      </c>
      <c r="D115" s="63">
        <v>79</v>
      </c>
      <c r="E115" s="63">
        <v>157</v>
      </c>
      <c r="F115" s="64">
        <v>647</v>
      </c>
    </row>
    <row r="116" spans="1:6" x14ac:dyDescent="0.2">
      <c r="A116" s="16">
        <v>2022</v>
      </c>
      <c r="B116" s="63">
        <v>325</v>
      </c>
      <c r="C116" s="63">
        <v>178</v>
      </c>
      <c r="D116" s="63">
        <v>82</v>
      </c>
      <c r="E116" s="63">
        <v>235</v>
      </c>
      <c r="F116" s="64">
        <v>820</v>
      </c>
    </row>
    <row r="117" spans="1:6" x14ac:dyDescent="0.2">
      <c r="A117" s="16">
        <v>2023</v>
      </c>
      <c r="B117" s="63">
        <v>384</v>
      </c>
      <c r="C117" s="63">
        <v>193</v>
      </c>
      <c r="D117" s="92">
        <v>133</v>
      </c>
      <c r="E117" s="92">
        <v>350</v>
      </c>
      <c r="F117" s="64">
        <v>1060</v>
      </c>
    </row>
    <row r="118" spans="1:6" ht="15" x14ac:dyDescent="0.25">
      <c r="A118" s="7">
        <v>2024</v>
      </c>
      <c r="B118" s="65">
        <v>422</v>
      </c>
      <c r="C118" s="65">
        <v>202</v>
      </c>
      <c r="D118" s="101">
        <v>169</v>
      </c>
      <c r="E118" s="101">
        <v>327</v>
      </c>
      <c r="F118" s="66">
        <v>1120</v>
      </c>
    </row>
    <row r="119" spans="1:6" ht="15" thickBot="1" x14ac:dyDescent="0.25">
      <c r="A119" s="67" t="s">
        <v>54</v>
      </c>
      <c r="B119" s="68">
        <v>0.1</v>
      </c>
      <c r="C119" s="68">
        <v>0.05</v>
      </c>
      <c r="D119" s="102">
        <v>0.27</v>
      </c>
      <c r="E119" s="102">
        <v>-7.0000000000000007E-2</v>
      </c>
      <c r="F119" s="69">
        <v>0.06</v>
      </c>
    </row>
    <row r="120" spans="1:6" ht="15" thickTop="1" x14ac:dyDescent="0.2">
      <c r="A120" s="70" t="s">
        <v>55</v>
      </c>
      <c r="B120" s="71"/>
      <c r="C120" s="71"/>
      <c r="D120" s="71"/>
      <c r="E120" s="71"/>
      <c r="F120" s="71"/>
    </row>
    <row r="121" spans="1:6" ht="14.25" customHeight="1" x14ac:dyDescent="0.2">
      <c r="A121" s="57" t="s">
        <v>49</v>
      </c>
      <c r="B121" s="9"/>
      <c r="C121" s="9"/>
      <c r="D121" s="9"/>
      <c r="E121" s="9"/>
      <c r="F121" s="9"/>
    </row>
    <row r="122" spans="1:6" ht="14.25" customHeight="1" x14ac:dyDescent="0.2">
      <c r="A122" s="57" t="s">
        <v>64</v>
      </c>
      <c r="B122" s="9"/>
      <c r="C122" s="9"/>
      <c r="D122" s="9"/>
      <c r="E122" s="9"/>
      <c r="F122" s="9"/>
    </row>
    <row r="125" spans="1:6" ht="15" x14ac:dyDescent="0.25">
      <c r="A125" s="56" t="s">
        <v>290</v>
      </c>
      <c r="B125" s="9"/>
      <c r="C125" s="9"/>
      <c r="D125" s="9"/>
      <c r="E125" s="9"/>
      <c r="F125" s="9"/>
    </row>
    <row r="126" spans="1:6" ht="15" x14ac:dyDescent="0.25">
      <c r="A126" s="8"/>
      <c r="B126" s="58"/>
      <c r="C126" s="58"/>
      <c r="D126" s="58"/>
      <c r="E126" s="58"/>
      <c r="F126" s="58"/>
    </row>
    <row r="127" spans="1:6" s="59" customFormat="1" ht="45" customHeight="1" x14ac:dyDescent="0.2">
      <c r="A127" s="60" t="s">
        <v>50</v>
      </c>
      <c r="B127" s="61" t="s">
        <v>63</v>
      </c>
      <c r="C127" s="61" t="s">
        <v>51</v>
      </c>
      <c r="D127" s="61" t="s">
        <v>36</v>
      </c>
      <c r="E127" s="61" t="s">
        <v>52</v>
      </c>
      <c r="F127" s="62" t="s">
        <v>53</v>
      </c>
    </row>
    <row r="128" spans="1:6" x14ac:dyDescent="0.2">
      <c r="A128" s="16">
        <v>2020</v>
      </c>
      <c r="B128" s="63">
        <v>37</v>
      </c>
      <c r="C128" s="63">
        <v>55</v>
      </c>
      <c r="D128" s="63">
        <v>6</v>
      </c>
      <c r="E128" s="63">
        <v>8</v>
      </c>
      <c r="F128" s="64">
        <v>106</v>
      </c>
    </row>
    <row r="129" spans="1:6" x14ac:dyDescent="0.2">
      <c r="A129" s="16">
        <v>2021</v>
      </c>
      <c r="B129" s="63">
        <v>27</v>
      </c>
      <c r="C129" s="63">
        <v>43</v>
      </c>
      <c r="D129" s="63">
        <v>5</v>
      </c>
      <c r="E129" s="63">
        <v>13</v>
      </c>
      <c r="F129" s="64">
        <v>88</v>
      </c>
    </row>
    <row r="130" spans="1:6" x14ac:dyDescent="0.2">
      <c r="A130" s="16">
        <v>2022</v>
      </c>
      <c r="B130" s="63">
        <v>35</v>
      </c>
      <c r="C130" s="63">
        <v>43</v>
      </c>
      <c r="D130" s="90" t="s">
        <v>58</v>
      </c>
      <c r="E130" s="95" t="s">
        <v>58</v>
      </c>
      <c r="F130" s="64">
        <v>98</v>
      </c>
    </row>
    <row r="131" spans="1:6" x14ac:dyDescent="0.2">
      <c r="A131" s="16">
        <v>2023</v>
      </c>
      <c r="B131" s="63">
        <v>39</v>
      </c>
      <c r="C131" s="63">
        <v>67</v>
      </c>
      <c r="D131" s="103">
        <v>6</v>
      </c>
      <c r="E131" s="104">
        <v>35</v>
      </c>
      <c r="F131" s="64">
        <v>147</v>
      </c>
    </row>
    <row r="132" spans="1:6" ht="15" x14ac:dyDescent="0.25">
      <c r="A132" s="7">
        <v>2024</v>
      </c>
      <c r="B132" s="65">
        <v>69</v>
      </c>
      <c r="C132" s="65">
        <v>62</v>
      </c>
      <c r="D132" s="65">
        <v>6</v>
      </c>
      <c r="E132" s="65">
        <v>33</v>
      </c>
      <c r="F132" s="66">
        <v>170</v>
      </c>
    </row>
    <row r="133" spans="1:6" ht="15" thickBot="1" x14ac:dyDescent="0.25">
      <c r="A133" s="67" t="s">
        <v>54</v>
      </c>
      <c r="B133" s="68">
        <v>0.77</v>
      </c>
      <c r="C133" s="68">
        <v>-7.0000000000000007E-2</v>
      </c>
      <c r="D133" s="105">
        <v>0</v>
      </c>
      <c r="E133" s="102">
        <v>-0.06</v>
      </c>
      <c r="F133" s="69">
        <v>0.16</v>
      </c>
    </row>
    <row r="134" spans="1:6" ht="15" thickTop="1" x14ac:dyDescent="0.2">
      <c r="A134" s="70" t="s">
        <v>55</v>
      </c>
      <c r="B134" s="71"/>
      <c r="C134" s="71"/>
      <c r="D134" s="71"/>
      <c r="E134" s="71"/>
      <c r="F134" s="71"/>
    </row>
    <row r="135" spans="1:6" x14ac:dyDescent="0.2">
      <c r="A135" s="57" t="s">
        <v>195</v>
      </c>
      <c r="B135" s="73"/>
      <c r="C135" s="73"/>
      <c r="D135" s="73"/>
      <c r="E135" s="73"/>
      <c r="F135" s="73"/>
    </row>
    <row r="136" spans="1:6" x14ac:dyDescent="0.2">
      <c r="A136" s="57" t="s">
        <v>64</v>
      </c>
    </row>
    <row r="137" spans="1:6" ht="14.25" customHeight="1" x14ac:dyDescent="0.2">
      <c r="A137" s="57" t="s">
        <v>49</v>
      </c>
      <c r="B137" s="9"/>
      <c r="C137" s="9"/>
      <c r="D137" s="9"/>
      <c r="E137" s="9"/>
      <c r="F137" s="9"/>
    </row>
    <row r="139" spans="1:6" x14ac:dyDescent="0.2">
      <c r="A139" s="57"/>
    </row>
    <row r="141" spans="1:6" ht="15" x14ac:dyDescent="0.25">
      <c r="A141" s="56" t="s">
        <v>221</v>
      </c>
      <c r="B141" s="9"/>
      <c r="C141" s="9"/>
      <c r="D141" s="9"/>
      <c r="E141" s="9"/>
      <c r="F141" s="9"/>
    </row>
    <row r="142" spans="1:6" ht="15" x14ac:dyDescent="0.25">
      <c r="A142" s="8"/>
      <c r="B142" s="58"/>
      <c r="C142" s="9"/>
      <c r="D142" s="9"/>
      <c r="E142" s="9"/>
      <c r="F142" s="9"/>
    </row>
    <row r="143" spans="1:6" ht="45" x14ac:dyDescent="0.2">
      <c r="A143" s="60" t="s">
        <v>50</v>
      </c>
      <c r="B143" s="61" t="s">
        <v>63</v>
      </c>
      <c r="C143" s="61" t="s">
        <v>51</v>
      </c>
      <c r="D143" s="61" t="s">
        <v>36</v>
      </c>
      <c r="E143" s="61" t="s">
        <v>52</v>
      </c>
      <c r="F143" s="62" t="s">
        <v>53</v>
      </c>
    </row>
    <row r="144" spans="1:6" x14ac:dyDescent="0.2">
      <c r="A144" s="16">
        <v>2020</v>
      </c>
      <c r="B144" s="106" t="s">
        <v>62</v>
      </c>
      <c r="C144" s="106" t="s">
        <v>62</v>
      </c>
      <c r="D144" s="106" t="s">
        <v>62</v>
      </c>
      <c r="E144" s="106" t="s">
        <v>62</v>
      </c>
      <c r="F144" s="64">
        <v>607</v>
      </c>
    </row>
    <row r="145" spans="1:6" x14ac:dyDescent="0.2">
      <c r="A145" s="16">
        <v>2021</v>
      </c>
      <c r="B145" s="106">
        <v>220</v>
      </c>
      <c r="C145" s="106">
        <v>201</v>
      </c>
      <c r="D145" s="106">
        <v>73</v>
      </c>
      <c r="E145" s="106">
        <v>148</v>
      </c>
      <c r="F145" s="64">
        <v>642</v>
      </c>
    </row>
    <row r="146" spans="1:6" x14ac:dyDescent="0.2">
      <c r="A146" s="16">
        <v>2022</v>
      </c>
      <c r="B146" s="106">
        <v>328</v>
      </c>
      <c r="C146" s="106">
        <v>187</v>
      </c>
      <c r="D146" s="106">
        <v>69</v>
      </c>
      <c r="E146" s="106">
        <v>203</v>
      </c>
      <c r="F146" s="64">
        <v>787</v>
      </c>
    </row>
    <row r="147" spans="1:6" x14ac:dyDescent="0.2">
      <c r="A147" s="16">
        <v>2023</v>
      </c>
      <c r="B147" s="106">
        <v>379</v>
      </c>
      <c r="C147" s="106">
        <v>228</v>
      </c>
      <c r="D147" s="106">
        <v>129</v>
      </c>
      <c r="E147" s="106">
        <v>327</v>
      </c>
      <c r="F147" s="64">
        <v>1063</v>
      </c>
    </row>
    <row r="148" spans="1:6" ht="15" x14ac:dyDescent="0.25">
      <c r="A148" s="7">
        <v>2024</v>
      </c>
      <c r="B148" s="107">
        <v>440</v>
      </c>
      <c r="C148" s="107">
        <v>224</v>
      </c>
      <c r="D148" s="107">
        <v>154</v>
      </c>
      <c r="E148" s="107">
        <v>292</v>
      </c>
      <c r="F148" s="66">
        <v>1110</v>
      </c>
    </row>
    <row r="149" spans="1:6" ht="15" thickBot="1" x14ac:dyDescent="0.25">
      <c r="A149" s="67" t="s">
        <v>54</v>
      </c>
      <c r="B149" s="68">
        <v>0.16</v>
      </c>
      <c r="C149" s="68">
        <v>-0.02</v>
      </c>
      <c r="D149" s="68">
        <v>0.19</v>
      </c>
      <c r="E149" s="68">
        <v>-0.11</v>
      </c>
      <c r="F149" s="69">
        <v>0.04</v>
      </c>
    </row>
    <row r="150" spans="1:6" ht="15" thickTop="1" x14ac:dyDescent="0.2">
      <c r="A150" s="108" t="s">
        <v>65</v>
      </c>
      <c r="B150" s="71"/>
      <c r="C150" s="71"/>
      <c r="D150" s="71"/>
      <c r="E150" s="71"/>
      <c r="F150" s="71"/>
    </row>
    <row r="151" spans="1:6" x14ac:dyDescent="0.2">
      <c r="A151" s="70" t="s">
        <v>55</v>
      </c>
      <c r="B151" s="71"/>
      <c r="C151" s="71"/>
      <c r="D151" s="71"/>
      <c r="E151" s="71"/>
      <c r="F151" s="71"/>
    </row>
    <row r="152" spans="1:6" x14ac:dyDescent="0.2">
      <c r="A152" s="57" t="s">
        <v>49</v>
      </c>
      <c r="B152" s="9"/>
      <c r="C152" s="9"/>
      <c r="D152" s="9"/>
      <c r="E152" s="9"/>
      <c r="F152" s="9"/>
    </row>
    <row r="153" spans="1:6" x14ac:dyDescent="0.2">
      <c r="A153" s="57"/>
      <c r="B153" s="9"/>
      <c r="C153" s="9"/>
      <c r="D153" s="9"/>
      <c r="E153" s="9"/>
      <c r="F153" s="9"/>
    </row>
    <row r="156" spans="1:6" ht="15" x14ac:dyDescent="0.25">
      <c r="A156" s="56" t="s">
        <v>222</v>
      </c>
      <c r="B156" s="9"/>
      <c r="C156" s="9"/>
      <c r="D156" s="9"/>
      <c r="E156" s="9"/>
      <c r="F156" s="9"/>
    </row>
    <row r="157" spans="1:6" ht="15" x14ac:dyDescent="0.25">
      <c r="A157" s="8"/>
      <c r="B157" s="58"/>
      <c r="C157" s="9"/>
      <c r="D157" s="9"/>
      <c r="E157" s="9"/>
      <c r="F157" s="9"/>
    </row>
    <row r="158" spans="1:6" ht="45" x14ac:dyDescent="0.2">
      <c r="A158" s="60" t="s">
        <v>50</v>
      </c>
      <c r="B158" s="61" t="s">
        <v>63</v>
      </c>
      <c r="C158" s="61" t="s">
        <v>51</v>
      </c>
      <c r="D158" s="61" t="s">
        <v>36</v>
      </c>
      <c r="E158" s="61" t="s">
        <v>52</v>
      </c>
      <c r="F158" s="62" t="s">
        <v>53</v>
      </c>
    </row>
    <row r="159" spans="1:6" x14ac:dyDescent="0.2">
      <c r="A159" s="16">
        <v>2020</v>
      </c>
      <c r="B159" s="106" t="s">
        <v>62</v>
      </c>
      <c r="C159" s="106" t="s">
        <v>62</v>
      </c>
      <c r="D159" s="106" t="s">
        <v>62</v>
      </c>
      <c r="E159" s="106" t="s">
        <v>62</v>
      </c>
      <c r="F159" s="64">
        <v>102</v>
      </c>
    </row>
    <row r="160" spans="1:6" x14ac:dyDescent="0.2">
      <c r="A160" s="16">
        <v>2021</v>
      </c>
      <c r="B160" s="106">
        <v>38</v>
      </c>
      <c r="C160" s="106">
        <v>31</v>
      </c>
      <c r="D160" s="106">
        <v>9</v>
      </c>
      <c r="E160" s="106">
        <v>20</v>
      </c>
      <c r="F160" s="64">
        <v>98</v>
      </c>
    </row>
    <row r="161" spans="1:6" x14ac:dyDescent="0.2">
      <c r="A161" s="16">
        <v>2022</v>
      </c>
      <c r="B161" s="106">
        <v>36</v>
      </c>
      <c r="C161" s="106">
        <v>39</v>
      </c>
      <c r="D161" s="106">
        <v>15</v>
      </c>
      <c r="E161" s="106">
        <v>56</v>
      </c>
      <c r="F161" s="64">
        <v>146</v>
      </c>
    </row>
    <row r="162" spans="1:6" x14ac:dyDescent="0.2">
      <c r="A162" s="16">
        <v>2023</v>
      </c>
      <c r="B162" s="106">
        <v>48</v>
      </c>
      <c r="C162" s="106">
        <v>34</v>
      </c>
      <c r="D162" s="106">
        <v>12</v>
      </c>
      <c r="E162" s="106">
        <v>58</v>
      </c>
      <c r="F162" s="64">
        <v>152</v>
      </c>
    </row>
    <row r="163" spans="1:6" ht="15" x14ac:dyDescent="0.25">
      <c r="A163" s="7">
        <v>2024</v>
      </c>
      <c r="B163" s="107">
        <v>56</v>
      </c>
      <c r="C163" s="107">
        <v>45</v>
      </c>
      <c r="D163" s="107">
        <v>22</v>
      </c>
      <c r="E163" s="107">
        <v>69</v>
      </c>
      <c r="F163" s="66">
        <v>192</v>
      </c>
    </row>
    <row r="164" spans="1:6" ht="15" thickBot="1" x14ac:dyDescent="0.25">
      <c r="A164" s="67" t="s">
        <v>54</v>
      </c>
      <c r="B164" s="68">
        <v>0.17</v>
      </c>
      <c r="C164" s="68">
        <v>0.32</v>
      </c>
      <c r="D164" s="68">
        <v>0.83</v>
      </c>
      <c r="E164" s="68">
        <v>0.19</v>
      </c>
      <c r="F164" s="69">
        <v>0.26</v>
      </c>
    </row>
    <row r="165" spans="1:6" ht="15" thickTop="1" x14ac:dyDescent="0.2">
      <c r="A165" s="108" t="s">
        <v>65</v>
      </c>
      <c r="B165" s="71"/>
      <c r="C165" s="71"/>
      <c r="D165" s="71"/>
      <c r="E165" s="71"/>
      <c r="F165" s="71"/>
    </row>
    <row r="166" spans="1:6" x14ac:dyDescent="0.2">
      <c r="A166" s="70" t="s">
        <v>55</v>
      </c>
      <c r="B166" s="71"/>
      <c r="C166" s="71"/>
      <c r="D166" s="71"/>
      <c r="E166" s="71"/>
      <c r="F166" s="71"/>
    </row>
    <row r="167" spans="1:6" x14ac:dyDescent="0.2">
      <c r="A167" s="57" t="s">
        <v>49</v>
      </c>
      <c r="B167" s="9"/>
      <c r="C167" s="9"/>
      <c r="D167" s="9"/>
      <c r="E167" s="9"/>
      <c r="F167" s="9"/>
    </row>
    <row r="170" spans="1:6" ht="15" x14ac:dyDescent="0.25">
      <c r="A170" s="56" t="s">
        <v>223</v>
      </c>
      <c r="B170" s="9"/>
      <c r="C170" s="9"/>
      <c r="D170" s="9"/>
      <c r="E170" s="9"/>
      <c r="F170" s="9"/>
    </row>
    <row r="171" spans="1:6" ht="15" x14ac:dyDescent="0.25">
      <c r="A171" s="8"/>
      <c r="B171" s="58"/>
      <c r="C171" s="9"/>
      <c r="D171" s="9"/>
      <c r="E171" s="9"/>
      <c r="F171" s="9"/>
    </row>
    <row r="172" spans="1:6" ht="45" x14ac:dyDescent="0.2">
      <c r="A172" s="60" t="s">
        <v>50</v>
      </c>
      <c r="B172" s="61" t="s">
        <v>63</v>
      </c>
      <c r="C172" s="61" t="s">
        <v>51</v>
      </c>
      <c r="D172" s="61" t="s">
        <v>36</v>
      </c>
      <c r="E172" s="61" t="s">
        <v>52</v>
      </c>
      <c r="F172" s="62" t="s">
        <v>53</v>
      </c>
    </row>
    <row r="173" spans="1:6" x14ac:dyDescent="0.2">
      <c r="A173" s="16">
        <v>2020</v>
      </c>
      <c r="B173" s="106" t="s">
        <v>62</v>
      </c>
      <c r="C173" s="106" t="s">
        <v>62</v>
      </c>
      <c r="D173" s="106" t="s">
        <v>62</v>
      </c>
      <c r="E173" s="106" t="s">
        <v>62</v>
      </c>
      <c r="F173" s="64" t="s">
        <v>62</v>
      </c>
    </row>
    <row r="174" spans="1:6" x14ac:dyDescent="0.2">
      <c r="A174" s="16">
        <v>2021</v>
      </c>
      <c r="B174" s="106">
        <v>77</v>
      </c>
      <c r="C174" s="106">
        <v>67</v>
      </c>
      <c r="D174" s="106">
        <v>33</v>
      </c>
      <c r="E174" s="106">
        <v>62</v>
      </c>
      <c r="F174" s="64">
        <v>239</v>
      </c>
    </row>
    <row r="175" spans="1:6" x14ac:dyDescent="0.2">
      <c r="A175" s="16">
        <v>2022</v>
      </c>
      <c r="B175" s="106">
        <v>84</v>
      </c>
      <c r="C175" s="106">
        <v>67</v>
      </c>
      <c r="D175" s="106">
        <v>38</v>
      </c>
      <c r="E175" s="106">
        <v>95</v>
      </c>
      <c r="F175" s="64">
        <v>284</v>
      </c>
    </row>
    <row r="176" spans="1:6" x14ac:dyDescent="0.2">
      <c r="A176" s="16">
        <v>2023</v>
      </c>
      <c r="B176" s="106">
        <v>108</v>
      </c>
      <c r="C176" s="106">
        <v>52</v>
      </c>
      <c r="D176" s="106">
        <v>77</v>
      </c>
      <c r="E176" s="106">
        <v>146</v>
      </c>
      <c r="F176" s="64">
        <v>383</v>
      </c>
    </row>
    <row r="177" spans="1:6" ht="15" x14ac:dyDescent="0.25">
      <c r="A177" s="7">
        <v>2024</v>
      </c>
      <c r="B177" s="107">
        <v>133</v>
      </c>
      <c r="C177" s="107">
        <v>71</v>
      </c>
      <c r="D177" s="107">
        <v>96</v>
      </c>
      <c r="E177" s="107">
        <v>123</v>
      </c>
      <c r="F177" s="66">
        <v>423</v>
      </c>
    </row>
    <row r="178" spans="1:6" ht="15" thickBot="1" x14ac:dyDescent="0.25">
      <c r="A178" s="67" t="s">
        <v>54</v>
      </c>
      <c r="B178" s="68">
        <v>0.23</v>
      </c>
      <c r="C178" s="68">
        <v>0.37</v>
      </c>
      <c r="D178" s="68">
        <v>0.25</v>
      </c>
      <c r="E178" s="68">
        <v>-0.16</v>
      </c>
      <c r="F178" s="69">
        <v>0.1</v>
      </c>
    </row>
    <row r="179" spans="1:6" ht="15" thickTop="1" x14ac:dyDescent="0.2">
      <c r="A179" s="108" t="s">
        <v>65</v>
      </c>
      <c r="B179" s="71"/>
      <c r="C179" s="71"/>
      <c r="D179" s="71"/>
      <c r="E179" s="71"/>
      <c r="F179" s="71"/>
    </row>
    <row r="180" spans="1:6" x14ac:dyDescent="0.2">
      <c r="A180" s="70" t="s">
        <v>55</v>
      </c>
      <c r="B180" s="71"/>
      <c r="C180" s="71"/>
      <c r="D180" s="71"/>
      <c r="E180" s="71"/>
      <c r="F180" s="71"/>
    </row>
    <row r="181" spans="1:6" x14ac:dyDescent="0.2">
      <c r="A181" s="57" t="s">
        <v>49</v>
      </c>
      <c r="B181" s="9"/>
      <c r="C181" s="9"/>
      <c r="D181" s="9"/>
      <c r="E181" s="9"/>
      <c r="F181" s="9"/>
    </row>
    <row r="184" spans="1:6" ht="15" x14ac:dyDescent="0.25">
      <c r="A184" s="56" t="s">
        <v>224</v>
      </c>
      <c r="B184" s="9"/>
      <c r="C184" s="9"/>
      <c r="D184" s="9"/>
      <c r="E184" s="9"/>
      <c r="F184" s="9"/>
    </row>
    <row r="185" spans="1:6" ht="15" x14ac:dyDescent="0.25">
      <c r="A185" s="8"/>
      <c r="B185" s="58"/>
      <c r="C185" s="9"/>
      <c r="D185" s="9"/>
      <c r="E185" s="9"/>
      <c r="F185" s="9"/>
    </row>
    <row r="186" spans="1:6" ht="45" x14ac:dyDescent="0.2">
      <c r="A186" s="60" t="s">
        <v>50</v>
      </c>
      <c r="B186" s="61" t="s">
        <v>63</v>
      </c>
      <c r="C186" s="61" t="s">
        <v>51</v>
      </c>
      <c r="D186" s="61" t="s">
        <v>36</v>
      </c>
      <c r="E186" s="61" t="s">
        <v>52</v>
      </c>
      <c r="F186" s="62" t="s">
        <v>53</v>
      </c>
    </row>
    <row r="187" spans="1:6" x14ac:dyDescent="0.2">
      <c r="A187" s="16">
        <v>2020</v>
      </c>
      <c r="B187" s="106" t="s">
        <v>62</v>
      </c>
      <c r="C187" s="106" t="s">
        <v>62</v>
      </c>
      <c r="D187" s="106" t="s">
        <v>62</v>
      </c>
      <c r="E187" s="106" t="s">
        <v>62</v>
      </c>
      <c r="F187" s="64" t="s">
        <v>62</v>
      </c>
    </row>
    <row r="188" spans="1:6" x14ac:dyDescent="0.2">
      <c r="A188" s="16">
        <v>2021</v>
      </c>
      <c r="B188" s="106">
        <v>181</v>
      </c>
      <c r="C188" s="106">
        <v>163</v>
      </c>
      <c r="D188" s="106">
        <v>49</v>
      </c>
      <c r="E188" s="106">
        <v>106</v>
      </c>
      <c r="F188" s="64">
        <v>499</v>
      </c>
    </row>
    <row r="189" spans="1:6" x14ac:dyDescent="0.2">
      <c r="A189" s="16">
        <v>2022</v>
      </c>
      <c r="B189" s="106">
        <v>280</v>
      </c>
      <c r="C189" s="106">
        <v>159</v>
      </c>
      <c r="D189" s="106">
        <v>46</v>
      </c>
      <c r="E189" s="106">
        <v>164</v>
      </c>
      <c r="F189" s="64">
        <v>649</v>
      </c>
    </row>
    <row r="190" spans="1:6" x14ac:dyDescent="0.2">
      <c r="A190" s="16">
        <v>2023</v>
      </c>
      <c r="B190" s="106">
        <v>319</v>
      </c>
      <c r="C190" s="106">
        <v>210</v>
      </c>
      <c r="D190" s="106">
        <v>64</v>
      </c>
      <c r="E190" s="106">
        <v>239</v>
      </c>
      <c r="F190" s="64">
        <v>832</v>
      </c>
    </row>
    <row r="191" spans="1:6" ht="15" x14ac:dyDescent="0.25">
      <c r="A191" s="7">
        <v>2024</v>
      </c>
      <c r="B191" s="107">
        <v>363</v>
      </c>
      <c r="C191" s="107">
        <v>197</v>
      </c>
      <c r="D191" s="107">
        <v>80</v>
      </c>
      <c r="E191" s="107">
        <v>236</v>
      </c>
      <c r="F191" s="66">
        <v>876</v>
      </c>
    </row>
    <row r="192" spans="1:6" ht="15" thickBot="1" x14ac:dyDescent="0.25">
      <c r="A192" s="67" t="s">
        <v>54</v>
      </c>
      <c r="B192" s="68">
        <v>0.14000000000000001</v>
      </c>
      <c r="C192" s="68">
        <v>-0.06</v>
      </c>
      <c r="D192" s="68">
        <v>0.25</v>
      </c>
      <c r="E192" s="68">
        <v>-0.01</v>
      </c>
      <c r="F192" s="69">
        <v>0.05</v>
      </c>
    </row>
    <row r="193" spans="1:6" ht="15" thickTop="1" x14ac:dyDescent="0.2">
      <c r="A193" s="108" t="s">
        <v>65</v>
      </c>
      <c r="B193" s="71"/>
      <c r="C193" s="71"/>
      <c r="D193" s="71"/>
      <c r="E193" s="71"/>
      <c r="F193" s="71"/>
    </row>
    <row r="194" spans="1:6" x14ac:dyDescent="0.2">
      <c r="A194" s="70" t="s">
        <v>55</v>
      </c>
      <c r="B194" s="71"/>
      <c r="C194" s="71"/>
      <c r="D194" s="71"/>
      <c r="E194" s="71"/>
      <c r="F194" s="71"/>
    </row>
    <row r="195" spans="1:6" x14ac:dyDescent="0.2">
      <c r="A195" s="57" t="s">
        <v>49</v>
      </c>
      <c r="B195" s="9"/>
      <c r="C195" s="9"/>
      <c r="D195" s="9"/>
      <c r="E195" s="9"/>
      <c r="F195" s="9"/>
    </row>
  </sheetData>
  <pageMargins left="0.7" right="0.7" top="0.75" bottom="0.75" header="0.3" footer="0.3"/>
  <pageSetup paperSize="9" scale="21"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AF3955-9DD7-4633-BB01-F06328F8853A}">
  <sheetPr codeName="Sheet85"/>
  <dimension ref="A1:F30"/>
  <sheetViews>
    <sheetView workbookViewId="0">
      <selection activeCell="L49" sqref="L49"/>
    </sheetView>
  </sheetViews>
  <sheetFormatPr defaultRowHeight="15" x14ac:dyDescent="0.25"/>
  <cols>
    <col min="1" max="1" width="38.5703125" customWidth="1"/>
    <col min="2" max="6" width="19.28515625" customWidth="1"/>
  </cols>
  <sheetData>
    <row r="1" spans="1:6" s="9" customFormat="1" x14ac:dyDescent="0.25">
      <c r="A1" s="56" t="s">
        <v>225</v>
      </c>
      <c r="B1" s="74"/>
      <c r="C1" s="74"/>
      <c r="D1" s="74"/>
      <c r="E1" s="74"/>
      <c r="F1" s="74"/>
    </row>
    <row r="2" spans="1:6" s="9" customFormat="1" x14ac:dyDescent="0.25">
      <c r="A2" s="8"/>
      <c r="B2" s="75"/>
      <c r="C2" s="75"/>
      <c r="D2" s="75"/>
      <c r="E2" s="75"/>
      <c r="F2" s="75"/>
    </row>
    <row r="3" spans="1:6" s="76" customFormat="1" ht="45" customHeight="1" x14ac:dyDescent="0.2">
      <c r="A3" s="109" t="s">
        <v>66</v>
      </c>
      <c r="B3" s="61" t="s">
        <v>22</v>
      </c>
      <c r="C3" s="61" t="s">
        <v>28</v>
      </c>
      <c r="D3" s="61" t="s">
        <v>36</v>
      </c>
      <c r="E3" s="61" t="s">
        <v>40</v>
      </c>
      <c r="F3" s="62" t="s">
        <v>53</v>
      </c>
    </row>
    <row r="4" spans="1:6" s="76" customFormat="1" ht="14.25" x14ac:dyDescent="0.2">
      <c r="A4" s="110"/>
      <c r="B4" s="111"/>
      <c r="C4" s="111"/>
      <c r="D4" s="111"/>
      <c r="E4" s="111"/>
      <c r="F4" s="112"/>
    </row>
    <row r="5" spans="1:6" s="76" customFormat="1" x14ac:dyDescent="0.25">
      <c r="A5" s="113" t="s">
        <v>67</v>
      </c>
      <c r="B5" s="111"/>
      <c r="C5" s="111"/>
      <c r="D5" s="111"/>
      <c r="E5" s="111"/>
      <c r="F5" s="112"/>
    </row>
    <row r="6" spans="1:6" s="77" customFormat="1" ht="14.25" x14ac:dyDescent="0.25">
      <c r="A6" s="78" t="s">
        <v>60</v>
      </c>
      <c r="B6" s="114">
        <v>30.4</v>
      </c>
      <c r="C6" s="114">
        <v>11.6</v>
      </c>
      <c r="D6" s="114">
        <v>14.3</v>
      </c>
      <c r="E6" s="114">
        <v>25.7</v>
      </c>
      <c r="F6" s="115">
        <v>82</v>
      </c>
    </row>
    <row r="7" spans="1:6" s="77" customFormat="1" ht="14.25" x14ac:dyDescent="0.25">
      <c r="A7" s="116" t="s">
        <v>23</v>
      </c>
      <c r="B7" s="117"/>
      <c r="C7" s="117"/>
      <c r="D7" s="117"/>
      <c r="E7" s="117"/>
      <c r="F7" s="118"/>
    </row>
    <row r="8" spans="1:6" s="77" customFormat="1" ht="14.25" x14ac:dyDescent="0.25">
      <c r="A8" s="119" t="s">
        <v>57</v>
      </c>
      <c r="B8" s="117">
        <v>18.899999999999999</v>
      </c>
      <c r="C8" s="117">
        <v>2.7</v>
      </c>
      <c r="D8" s="117">
        <v>2.7</v>
      </c>
      <c r="E8" s="117">
        <v>18.899999999999999</v>
      </c>
      <c r="F8" s="118">
        <v>43.1</v>
      </c>
    </row>
    <row r="9" spans="1:6" s="77" customFormat="1" ht="14.25" x14ac:dyDescent="0.25">
      <c r="A9" s="119" t="s">
        <v>59</v>
      </c>
      <c r="B9" s="117">
        <v>33.299999999999997</v>
      </c>
      <c r="C9" s="117">
        <v>13.8</v>
      </c>
      <c r="D9" s="117">
        <v>17.100000000000001</v>
      </c>
      <c r="E9" s="117">
        <v>27.3</v>
      </c>
      <c r="F9" s="118">
        <v>91.5</v>
      </c>
    </row>
    <row r="10" spans="1:6" s="77" customFormat="1" ht="14.25" x14ac:dyDescent="0.25">
      <c r="A10" s="78" t="s">
        <v>68</v>
      </c>
      <c r="B10" s="114">
        <v>24.2</v>
      </c>
      <c r="C10" s="114">
        <v>14.8</v>
      </c>
      <c r="D10" s="114">
        <v>4.2</v>
      </c>
      <c r="E10" s="114">
        <v>15.3</v>
      </c>
      <c r="F10" s="115">
        <v>58.5</v>
      </c>
    </row>
    <row r="11" spans="1:6" s="77" customFormat="1" ht="14.25" x14ac:dyDescent="0.25">
      <c r="A11" s="78" t="s">
        <v>69</v>
      </c>
      <c r="B11" s="114">
        <v>32.4</v>
      </c>
      <c r="C11" s="114">
        <v>17.600000000000001</v>
      </c>
      <c r="D11" s="114">
        <v>21.6</v>
      </c>
      <c r="E11" s="114">
        <v>27</v>
      </c>
      <c r="F11" s="115">
        <v>98.7</v>
      </c>
    </row>
    <row r="12" spans="1:6" s="77" customFormat="1" ht="14.25" x14ac:dyDescent="0.25">
      <c r="A12" s="78"/>
      <c r="B12" s="114"/>
      <c r="C12" s="114"/>
      <c r="D12" s="114"/>
      <c r="E12" s="114"/>
      <c r="F12" s="115"/>
    </row>
    <row r="13" spans="1:6" s="77" customFormat="1" x14ac:dyDescent="0.25">
      <c r="A13" s="120" t="s">
        <v>70</v>
      </c>
      <c r="B13" s="114"/>
      <c r="C13" s="114"/>
      <c r="D13" s="114"/>
      <c r="E13" s="114"/>
      <c r="F13" s="115"/>
    </row>
    <row r="14" spans="1:6" s="77" customFormat="1" ht="14.25" x14ac:dyDescent="0.25">
      <c r="A14" s="78" t="s">
        <v>71</v>
      </c>
      <c r="B14" s="114">
        <v>35.4</v>
      </c>
      <c r="C14" s="114">
        <v>18.899999999999999</v>
      </c>
      <c r="D14" s="114">
        <v>25.6</v>
      </c>
      <c r="E14" s="114">
        <v>32.799999999999997</v>
      </c>
      <c r="F14" s="115">
        <v>112.6</v>
      </c>
    </row>
    <row r="15" spans="1:6" s="77" customFormat="1" ht="14.25" x14ac:dyDescent="0.25">
      <c r="A15" s="78" t="s">
        <v>72</v>
      </c>
      <c r="B15" s="114">
        <v>24.9</v>
      </c>
      <c r="C15" s="114">
        <v>13.5</v>
      </c>
      <c r="D15" s="114">
        <v>5.5</v>
      </c>
      <c r="E15" s="114">
        <v>16.2</v>
      </c>
      <c r="F15" s="115">
        <v>60.2</v>
      </c>
    </row>
    <row r="16" spans="1:6" s="77" customFormat="1" ht="14.25" x14ac:dyDescent="0.25">
      <c r="A16" s="78"/>
      <c r="B16" s="114"/>
      <c r="C16" s="114"/>
      <c r="D16" s="114"/>
      <c r="E16" s="114"/>
      <c r="F16" s="115"/>
    </row>
    <row r="17" spans="1:6" s="77" customFormat="1" x14ac:dyDescent="0.25">
      <c r="A17" s="120" t="s">
        <v>73</v>
      </c>
      <c r="B17" s="114"/>
      <c r="C17" s="114"/>
      <c r="D17" s="114"/>
      <c r="E17" s="114"/>
      <c r="F17" s="115"/>
    </row>
    <row r="18" spans="1:6" s="77" customFormat="1" ht="14.25" x14ac:dyDescent="0.25">
      <c r="A18" s="78" t="s">
        <v>74</v>
      </c>
      <c r="B18" s="114">
        <v>30.3</v>
      </c>
      <c r="C18" s="114">
        <v>15.5</v>
      </c>
      <c r="D18" s="114">
        <v>10.6</v>
      </c>
      <c r="E18" s="114">
        <v>20.100000000000001</v>
      </c>
      <c r="F18" s="115">
        <v>76.599999999999994</v>
      </c>
    </row>
    <row r="19" spans="1:6" s="77" customFormat="1" ht="14.25" x14ac:dyDescent="0.25">
      <c r="A19" s="78" t="s">
        <v>75</v>
      </c>
      <c r="B19" s="114">
        <v>14.7</v>
      </c>
      <c r="C19" s="114">
        <v>11.8</v>
      </c>
      <c r="D19" s="114">
        <v>5.8</v>
      </c>
      <c r="E19" s="114">
        <v>18.100000000000001</v>
      </c>
      <c r="F19" s="115">
        <v>50.3</v>
      </c>
    </row>
    <row r="20" spans="1:6" s="77" customFormat="1" ht="14.25" x14ac:dyDescent="0.25">
      <c r="A20" s="78"/>
      <c r="B20" s="114"/>
      <c r="C20" s="114"/>
      <c r="D20" s="114"/>
      <c r="E20" s="114"/>
      <c r="F20" s="115"/>
    </row>
    <row r="21" spans="1:6" s="77" customFormat="1" x14ac:dyDescent="0.25">
      <c r="A21" s="120" t="s">
        <v>76</v>
      </c>
      <c r="B21" s="114"/>
      <c r="C21" s="114"/>
      <c r="D21" s="114"/>
      <c r="E21" s="114"/>
      <c r="F21" s="115"/>
    </row>
    <row r="22" spans="1:6" s="77" customFormat="1" ht="14.25" x14ac:dyDescent="0.25">
      <c r="A22" s="78" t="s">
        <v>77</v>
      </c>
      <c r="B22" s="114">
        <v>24.5</v>
      </c>
      <c r="C22" s="114">
        <v>9.6999999999999993</v>
      </c>
      <c r="D22" s="114">
        <v>9.6999999999999993</v>
      </c>
      <c r="E22" s="114">
        <v>18.100000000000001</v>
      </c>
      <c r="F22" s="115">
        <v>62.1</v>
      </c>
    </row>
    <row r="23" spans="1:6" s="77" customFormat="1" ht="14.25" x14ac:dyDescent="0.25">
      <c r="A23" s="78" t="s">
        <v>78</v>
      </c>
      <c r="B23" s="114">
        <v>45.8</v>
      </c>
      <c r="C23" s="114">
        <v>50.8</v>
      </c>
      <c r="D23" s="114">
        <v>9.1</v>
      </c>
      <c r="E23" s="114">
        <v>31.3</v>
      </c>
      <c r="F23" s="115">
        <v>137.1</v>
      </c>
    </row>
    <row r="24" spans="1:6" s="77" customFormat="1" ht="14.25" x14ac:dyDescent="0.25">
      <c r="A24" s="78"/>
      <c r="B24" s="114"/>
      <c r="C24" s="114"/>
      <c r="D24" s="114"/>
      <c r="E24" s="114"/>
      <c r="F24" s="115"/>
    </row>
    <row r="25" spans="1:6" s="77" customFormat="1" x14ac:dyDescent="0.25">
      <c r="A25" s="120" t="s">
        <v>79</v>
      </c>
      <c r="B25" s="114"/>
      <c r="C25" s="114"/>
      <c r="D25" s="114"/>
      <c r="E25" s="114"/>
      <c r="F25" s="115"/>
    </row>
    <row r="26" spans="1:6" s="77" customFormat="1" ht="14.25" x14ac:dyDescent="0.25">
      <c r="A26" s="78" t="s">
        <v>80</v>
      </c>
      <c r="B26" s="114">
        <v>26.7</v>
      </c>
      <c r="C26" s="114">
        <v>12.8</v>
      </c>
      <c r="D26" s="114">
        <v>10.7</v>
      </c>
      <c r="E26" s="114">
        <v>20.7</v>
      </c>
      <c r="F26" s="115">
        <v>70.900000000000006</v>
      </c>
    </row>
    <row r="27" spans="1:6" s="77" customFormat="1" ht="14.25" x14ac:dyDescent="0.25">
      <c r="A27" s="78" t="s">
        <v>81</v>
      </c>
      <c r="B27" s="114">
        <v>30.2</v>
      </c>
      <c r="C27" s="114">
        <v>27.2</v>
      </c>
      <c r="D27" s="114">
        <v>2.6</v>
      </c>
      <c r="E27" s="114">
        <v>14.5</v>
      </c>
      <c r="F27" s="115">
        <v>74.5</v>
      </c>
    </row>
    <row r="28" spans="1:6" s="77" customFormat="1" ht="14.25" x14ac:dyDescent="0.25">
      <c r="A28" s="78"/>
      <c r="B28" s="114"/>
      <c r="C28" s="114"/>
      <c r="D28" s="114"/>
      <c r="E28" s="114"/>
      <c r="F28" s="115"/>
    </row>
    <row r="29" spans="1:6" s="77" customFormat="1" x14ac:dyDescent="0.25">
      <c r="A29" s="87" t="s">
        <v>82</v>
      </c>
      <c r="B29" s="121">
        <v>27.1</v>
      </c>
      <c r="C29" s="121">
        <v>14.7</v>
      </c>
      <c r="D29" s="121">
        <v>9.6</v>
      </c>
      <c r="E29" s="121">
        <v>19.7</v>
      </c>
      <c r="F29" s="122">
        <v>71.099999999999994</v>
      </c>
    </row>
    <row r="30" spans="1:6" x14ac:dyDescent="0.25">
      <c r="A30" s="57" t="s">
        <v>211</v>
      </c>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98BB18-B5AB-4835-9011-8FDEF5C0E71D}">
  <sheetPr codeName="Sheet44">
    <pageSetUpPr fitToPage="1"/>
  </sheetPr>
  <dimension ref="A1:J167"/>
  <sheetViews>
    <sheetView zoomScaleNormal="100" zoomScaleSheetLayoutView="100" workbookViewId="0">
      <selection activeCell="L49" sqref="L49"/>
    </sheetView>
  </sheetViews>
  <sheetFormatPr defaultColWidth="9.28515625" defaultRowHeight="14.25" x14ac:dyDescent="0.2"/>
  <cols>
    <col min="1" max="1" width="14.7109375" style="9" customWidth="1"/>
    <col min="2" max="2" width="14.7109375" style="74" customWidth="1"/>
    <col min="3" max="3" width="16.7109375" style="74" customWidth="1"/>
    <col min="4" max="4" width="15.7109375" style="74" customWidth="1"/>
    <col min="5" max="5" width="8.7109375" style="74" customWidth="1"/>
    <col min="6" max="6" width="12" style="74" customWidth="1"/>
    <col min="7" max="16384" width="9.28515625" style="9"/>
  </cols>
  <sheetData>
    <row r="1" spans="1:6" ht="15" x14ac:dyDescent="0.25">
      <c r="A1" s="56" t="s">
        <v>197</v>
      </c>
    </row>
    <row r="2" spans="1:6" x14ac:dyDescent="0.2">
      <c r="A2" s="57"/>
      <c r="B2" s="75"/>
      <c r="C2" s="75"/>
      <c r="D2" s="75"/>
      <c r="E2" s="75"/>
      <c r="F2" s="75"/>
    </row>
    <row r="3" spans="1:6" s="76" customFormat="1" ht="45" customHeight="1" x14ac:dyDescent="0.2">
      <c r="A3" s="60" t="s">
        <v>50</v>
      </c>
      <c r="B3" s="61" t="s">
        <v>22</v>
      </c>
      <c r="C3" s="61" t="s">
        <v>51</v>
      </c>
      <c r="D3" s="61" t="s">
        <v>36</v>
      </c>
      <c r="E3" s="61" t="s">
        <v>52</v>
      </c>
      <c r="F3" s="62" t="s">
        <v>53</v>
      </c>
    </row>
    <row r="4" spans="1:6" x14ac:dyDescent="0.2">
      <c r="A4" s="16">
        <v>2020</v>
      </c>
      <c r="B4" s="123">
        <v>14.9</v>
      </c>
      <c r="C4" s="123">
        <v>10.199999999999999</v>
      </c>
      <c r="D4" s="123">
        <v>4.7</v>
      </c>
      <c r="E4" s="123">
        <v>7.6</v>
      </c>
      <c r="F4" s="124">
        <v>37.4</v>
      </c>
    </row>
    <row r="5" spans="1:6" x14ac:dyDescent="0.2">
      <c r="A5" s="16">
        <v>2021</v>
      </c>
      <c r="B5" s="123">
        <v>13</v>
      </c>
      <c r="C5" s="123">
        <v>11.7</v>
      </c>
      <c r="D5" s="123">
        <v>4.2</v>
      </c>
      <c r="E5" s="123">
        <v>8.8000000000000007</v>
      </c>
      <c r="F5" s="124">
        <v>37.700000000000003</v>
      </c>
    </row>
    <row r="6" spans="1:6" x14ac:dyDescent="0.2">
      <c r="A6" s="16">
        <v>2022</v>
      </c>
      <c r="B6" s="123">
        <v>18.600000000000001</v>
      </c>
      <c r="C6" s="123">
        <v>11.6</v>
      </c>
      <c r="D6" s="123">
        <v>4.3</v>
      </c>
      <c r="E6" s="123">
        <v>13.3</v>
      </c>
      <c r="F6" s="124">
        <v>47.7</v>
      </c>
    </row>
    <row r="7" spans="1:6" x14ac:dyDescent="0.2">
      <c r="A7" s="16">
        <v>2023</v>
      </c>
      <c r="B7" s="123">
        <v>22.7</v>
      </c>
      <c r="C7" s="123">
        <v>13.9</v>
      </c>
      <c r="D7" s="123">
        <v>7.7</v>
      </c>
      <c r="E7" s="123">
        <v>20.6</v>
      </c>
      <c r="F7" s="124">
        <v>64.900000000000006</v>
      </c>
    </row>
    <row r="8" spans="1:6" ht="15" x14ac:dyDescent="0.25">
      <c r="A8" s="7">
        <v>2024</v>
      </c>
      <c r="B8" s="125">
        <v>27.1</v>
      </c>
      <c r="C8" s="125">
        <v>14.7</v>
      </c>
      <c r="D8" s="125">
        <v>9.6</v>
      </c>
      <c r="E8" s="125">
        <v>19.7</v>
      </c>
      <c r="F8" s="126">
        <v>71.099999999999994</v>
      </c>
    </row>
    <row r="9" spans="1:6" ht="15" x14ac:dyDescent="0.25">
      <c r="A9" s="70" t="s">
        <v>55</v>
      </c>
      <c r="B9" s="127"/>
      <c r="C9" s="127"/>
      <c r="D9" s="127"/>
      <c r="E9" s="127"/>
      <c r="F9" s="127"/>
    </row>
    <row r="10" spans="1:6" ht="14.25" customHeight="1" x14ac:dyDescent="0.2">
      <c r="A10" s="57" t="s">
        <v>211</v>
      </c>
    </row>
    <row r="12" spans="1:6" ht="15" x14ac:dyDescent="0.25">
      <c r="A12" s="56"/>
    </row>
    <row r="13" spans="1:6" ht="15" x14ac:dyDescent="0.25">
      <c r="A13" s="56" t="s">
        <v>198</v>
      </c>
    </row>
    <row r="14" spans="1:6" x14ac:dyDescent="0.2">
      <c r="A14" s="57"/>
      <c r="B14" s="75"/>
      <c r="C14" s="75"/>
      <c r="D14" s="75"/>
      <c r="E14" s="75"/>
      <c r="F14" s="75"/>
    </row>
    <row r="15" spans="1:6" s="76" customFormat="1" ht="45" customHeight="1" x14ac:dyDescent="0.2">
      <c r="A15" s="60" t="s">
        <v>50</v>
      </c>
      <c r="B15" s="61" t="s">
        <v>22</v>
      </c>
      <c r="C15" s="61" t="s">
        <v>51</v>
      </c>
      <c r="D15" s="61" t="s">
        <v>36</v>
      </c>
      <c r="E15" s="61" t="s">
        <v>52</v>
      </c>
      <c r="F15" s="62" t="s">
        <v>53</v>
      </c>
    </row>
    <row r="16" spans="1:6" x14ac:dyDescent="0.2">
      <c r="A16" s="16">
        <v>2020</v>
      </c>
      <c r="B16" s="123">
        <v>12.3</v>
      </c>
      <c r="C16" s="123">
        <v>9.3000000000000007</v>
      </c>
      <c r="D16" s="123">
        <v>5.5</v>
      </c>
      <c r="E16" s="123">
        <v>9.3000000000000007</v>
      </c>
      <c r="F16" s="124">
        <v>36.4</v>
      </c>
    </row>
    <row r="17" spans="1:6" x14ac:dyDescent="0.2">
      <c r="A17" s="16">
        <v>2021</v>
      </c>
      <c r="B17" s="123">
        <v>13.8</v>
      </c>
      <c r="C17" s="123">
        <v>8.9</v>
      </c>
      <c r="D17" s="123">
        <v>5.2</v>
      </c>
      <c r="E17" s="123">
        <v>8.9</v>
      </c>
      <c r="F17" s="124">
        <v>36.700000000000003</v>
      </c>
    </row>
    <row r="18" spans="1:6" x14ac:dyDescent="0.2">
      <c r="A18" s="16">
        <v>2022</v>
      </c>
      <c r="B18" s="123">
        <v>19.2</v>
      </c>
      <c r="C18" s="123">
        <v>14.7</v>
      </c>
      <c r="D18" s="123">
        <v>5</v>
      </c>
      <c r="E18" s="123">
        <v>10.5</v>
      </c>
      <c r="F18" s="124">
        <v>49.3</v>
      </c>
    </row>
    <row r="19" spans="1:6" x14ac:dyDescent="0.2">
      <c r="A19" s="16">
        <v>2023</v>
      </c>
      <c r="B19" s="123">
        <v>24.5</v>
      </c>
      <c r="C19" s="123">
        <v>14.2</v>
      </c>
      <c r="D19" s="123">
        <v>11.1</v>
      </c>
      <c r="E19" s="123">
        <v>23.2</v>
      </c>
      <c r="F19" s="124">
        <v>73</v>
      </c>
    </row>
    <row r="20" spans="1:6" ht="15" x14ac:dyDescent="0.25">
      <c r="A20" s="7">
        <v>2024</v>
      </c>
      <c r="B20" s="125">
        <v>30.4</v>
      </c>
      <c r="C20" s="125">
        <v>11.6</v>
      </c>
      <c r="D20" s="125">
        <v>14.3</v>
      </c>
      <c r="E20" s="125">
        <v>25.7</v>
      </c>
      <c r="F20" s="126">
        <v>82</v>
      </c>
    </row>
    <row r="21" spans="1:6" x14ac:dyDescent="0.2">
      <c r="A21" s="70" t="s">
        <v>56</v>
      </c>
      <c r="B21" s="123"/>
      <c r="C21" s="123"/>
      <c r="D21" s="123"/>
      <c r="E21" s="123"/>
      <c r="F21" s="123"/>
    </row>
    <row r="22" spans="1:6" x14ac:dyDescent="0.2">
      <c r="A22" s="70" t="s">
        <v>55</v>
      </c>
      <c r="B22" s="123"/>
      <c r="C22" s="123"/>
      <c r="D22" s="123"/>
      <c r="E22" s="123"/>
      <c r="F22" s="123"/>
    </row>
    <row r="23" spans="1:6" ht="14.25" customHeight="1" x14ac:dyDescent="0.2">
      <c r="A23" s="57" t="s">
        <v>211</v>
      </c>
    </row>
    <row r="26" spans="1:6" ht="14.25" customHeight="1" x14ac:dyDescent="0.25">
      <c r="A26" s="56" t="s">
        <v>199</v>
      </c>
    </row>
    <row r="27" spans="1:6" ht="14.25" customHeight="1" x14ac:dyDescent="0.2">
      <c r="A27" s="57"/>
    </row>
    <row r="28" spans="1:6" ht="43.15" customHeight="1" x14ac:dyDescent="0.2">
      <c r="A28" s="60" t="s">
        <v>50</v>
      </c>
      <c r="B28" s="61" t="s">
        <v>22</v>
      </c>
      <c r="C28" s="61" t="s">
        <v>28</v>
      </c>
      <c r="D28" s="61" t="s">
        <v>36</v>
      </c>
      <c r="E28" s="61" t="s">
        <v>40</v>
      </c>
      <c r="F28" s="62" t="s">
        <v>53</v>
      </c>
    </row>
    <row r="29" spans="1:6" ht="14.25" customHeight="1" x14ac:dyDescent="0.25">
      <c r="A29" s="16">
        <v>2020</v>
      </c>
      <c r="B29" s="127" t="s">
        <v>62</v>
      </c>
      <c r="C29" s="127" t="s">
        <v>62</v>
      </c>
      <c r="D29" s="127" t="s">
        <v>62</v>
      </c>
      <c r="E29" s="127" t="s">
        <v>62</v>
      </c>
      <c r="F29" s="128" t="s">
        <v>62</v>
      </c>
    </row>
    <row r="30" spans="1:6" ht="14.25" customHeight="1" x14ac:dyDescent="0.25">
      <c r="A30" s="16">
        <v>2021</v>
      </c>
      <c r="B30" s="127" t="s">
        <v>62</v>
      </c>
      <c r="C30" s="127" t="s">
        <v>62</v>
      </c>
      <c r="D30" s="127" t="s">
        <v>62</v>
      </c>
      <c r="E30" s="127" t="s">
        <v>62</v>
      </c>
      <c r="F30" s="129" t="s">
        <v>62</v>
      </c>
    </row>
    <row r="31" spans="1:6" ht="14.25" customHeight="1" x14ac:dyDescent="0.2">
      <c r="A31" s="16">
        <v>2022</v>
      </c>
      <c r="B31" s="123">
        <v>6.4</v>
      </c>
      <c r="C31" s="123">
        <v>16.600000000000001</v>
      </c>
      <c r="D31" s="123">
        <v>2.6</v>
      </c>
      <c r="E31" s="123">
        <v>2.6</v>
      </c>
      <c r="F31" s="124">
        <v>28.1</v>
      </c>
    </row>
    <row r="32" spans="1:6" ht="14.25" customHeight="1" x14ac:dyDescent="0.2">
      <c r="A32" s="16">
        <v>2023</v>
      </c>
      <c r="B32" s="123">
        <v>6.6</v>
      </c>
      <c r="C32" s="123">
        <v>9.3000000000000007</v>
      </c>
      <c r="D32" s="123">
        <v>2.6</v>
      </c>
      <c r="E32" s="123">
        <v>10.6</v>
      </c>
      <c r="F32" s="124">
        <v>29.1</v>
      </c>
    </row>
    <row r="33" spans="1:6" ht="14.25" customHeight="1" x14ac:dyDescent="0.25">
      <c r="A33" s="7">
        <v>2024</v>
      </c>
      <c r="B33" s="125">
        <v>18.899999999999999</v>
      </c>
      <c r="C33" s="125">
        <v>2.7</v>
      </c>
      <c r="D33" s="125">
        <v>2.7</v>
      </c>
      <c r="E33" s="125">
        <v>18.899999999999999</v>
      </c>
      <c r="F33" s="126">
        <v>43.1</v>
      </c>
    </row>
    <row r="34" spans="1:6" ht="14.25" customHeight="1" x14ac:dyDescent="0.2">
      <c r="A34" s="57"/>
    </row>
    <row r="35" spans="1:6" ht="14.25" customHeight="1" x14ac:dyDescent="0.2">
      <c r="A35" s="57"/>
    </row>
    <row r="36" spans="1:6" ht="14.25" customHeight="1" x14ac:dyDescent="0.25">
      <c r="A36" s="56" t="s">
        <v>200</v>
      </c>
    </row>
    <row r="37" spans="1:6" ht="14.25" customHeight="1" x14ac:dyDescent="0.2">
      <c r="A37" s="57"/>
    </row>
    <row r="38" spans="1:6" ht="42" customHeight="1" x14ac:dyDescent="0.2">
      <c r="A38" s="60" t="s">
        <v>50</v>
      </c>
      <c r="B38" s="61" t="s">
        <v>22</v>
      </c>
      <c r="C38" s="61" t="s">
        <v>28</v>
      </c>
      <c r="D38" s="61" t="s">
        <v>36</v>
      </c>
      <c r="E38" s="61" t="s">
        <v>40</v>
      </c>
      <c r="F38" s="62" t="s">
        <v>53</v>
      </c>
    </row>
    <row r="39" spans="1:6" ht="14.25" customHeight="1" x14ac:dyDescent="0.2">
      <c r="A39" s="16">
        <v>2020</v>
      </c>
      <c r="B39" s="123" t="s">
        <v>62</v>
      </c>
      <c r="C39" s="123" t="s">
        <v>62</v>
      </c>
      <c r="D39" s="123" t="s">
        <v>62</v>
      </c>
      <c r="E39" s="123" t="s">
        <v>62</v>
      </c>
      <c r="F39" s="130" t="s">
        <v>62</v>
      </c>
    </row>
    <row r="40" spans="1:6" ht="14.25" customHeight="1" x14ac:dyDescent="0.2">
      <c r="A40" s="16">
        <v>2021</v>
      </c>
      <c r="B40" s="123" t="s">
        <v>62</v>
      </c>
      <c r="C40" s="123" t="s">
        <v>62</v>
      </c>
      <c r="D40" s="123" t="s">
        <v>62</v>
      </c>
      <c r="E40" s="123" t="s">
        <v>62</v>
      </c>
      <c r="F40" s="131" t="s">
        <v>62</v>
      </c>
    </row>
    <row r="41" spans="1:6" ht="14.25" customHeight="1" x14ac:dyDescent="0.2">
      <c r="A41" s="16">
        <v>2022</v>
      </c>
      <c r="B41" s="123">
        <v>22.3</v>
      </c>
      <c r="C41" s="123">
        <v>14.2</v>
      </c>
      <c r="D41" s="123">
        <v>5.6</v>
      </c>
      <c r="E41" s="123">
        <v>12.4</v>
      </c>
      <c r="F41" s="131">
        <v>54.5</v>
      </c>
    </row>
    <row r="42" spans="1:6" ht="14.25" customHeight="1" x14ac:dyDescent="0.2">
      <c r="A42" s="16">
        <v>2023</v>
      </c>
      <c r="B42" s="123">
        <v>28.8</v>
      </c>
      <c r="C42" s="123">
        <v>15.4</v>
      </c>
      <c r="D42" s="123">
        <v>13.1</v>
      </c>
      <c r="E42" s="123">
        <v>26.3</v>
      </c>
      <c r="F42" s="131">
        <v>83.6</v>
      </c>
    </row>
    <row r="43" spans="1:6" ht="15" x14ac:dyDescent="0.25">
      <c r="A43" s="7">
        <v>2024</v>
      </c>
      <c r="B43" s="125">
        <v>33.299999999999997</v>
      </c>
      <c r="C43" s="125">
        <v>13.8</v>
      </c>
      <c r="D43" s="125">
        <v>17.100000000000001</v>
      </c>
      <c r="E43" s="125">
        <v>27.3</v>
      </c>
      <c r="F43" s="132">
        <v>91.5</v>
      </c>
    </row>
    <row r="44" spans="1:6" ht="15" x14ac:dyDescent="0.25">
      <c r="A44" s="10"/>
      <c r="B44" s="127"/>
      <c r="C44" s="127"/>
      <c r="D44" s="127"/>
      <c r="E44" s="127"/>
      <c r="F44" s="127"/>
    </row>
    <row r="46" spans="1:6" ht="15" x14ac:dyDescent="0.25">
      <c r="A46" s="56" t="s">
        <v>201</v>
      </c>
    </row>
    <row r="47" spans="1:6" ht="15" x14ac:dyDescent="0.25">
      <c r="A47" s="8"/>
      <c r="B47" s="75"/>
      <c r="C47" s="75"/>
      <c r="D47" s="75"/>
      <c r="E47" s="75"/>
      <c r="F47" s="75"/>
    </row>
    <row r="48" spans="1:6" s="76" customFormat="1" ht="45" customHeight="1" x14ac:dyDescent="0.2">
      <c r="A48" s="60" t="s">
        <v>50</v>
      </c>
      <c r="B48" s="61" t="s">
        <v>22</v>
      </c>
      <c r="C48" s="61" t="s">
        <v>51</v>
      </c>
      <c r="D48" s="61" t="s">
        <v>36</v>
      </c>
      <c r="E48" s="61" t="s">
        <v>52</v>
      </c>
      <c r="F48" s="62" t="s">
        <v>53</v>
      </c>
    </row>
    <row r="49" spans="1:6" x14ac:dyDescent="0.2">
      <c r="A49" s="16">
        <v>2020</v>
      </c>
      <c r="B49" s="123">
        <v>15.2</v>
      </c>
      <c r="C49" s="123">
        <v>11.1</v>
      </c>
      <c r="D49" s="123">
        <v>3.9</v>
      </c>
      <c r="E49" s="123">
        <v>6.5</v>
      </c>
      <c r="F49" s="124">
        <v>36.6</v>
      </c>
    </row>
    <row r="50" spans="1:6" x14ac:dyDescent="0.2">
      <c r="A50" s="16">
        <v>2021</v>
      </c>
      <c r="B50" s="123">
        <v>10.7</v>
      </c>
      <c r="C50" s="123">
        <v>11.2</v>
      </c>
      <c r="D50" s="123">
        <v>2.2000000000000002</v>
      </c>
      <c r="E50" s="123">
        <v>6.3</v>
      </c>
      <c r="F50" s="124">
        <v>30.5</v>
      </c>
    </row>
    <row r="51" spans="1:6" x14ac:dyDescent="0.2">
      <c r="A51" s="16">
        <v>2022</v>
      </c>
      <c r="B51" s="123">
        <v>16.2</v>
      </c>
      <c r="C51" s="123">
        <v>10.8</v>
      </c>
      <c r="D51" s="123">
        <v>3.3</v>
      </c>
      <c r="E51" s="123">
        <v>10.5</v>
      </c>
      <c r="F51" s="124">
        <v>40.799999999999997</v>
      </c>
    </row>
    <row r="52" spans="1:6" x14ac:dyDescent="0.2">
      <c r="A52" s="16">
        <v>2023</v>
      </c>
      <c r="B52" s="123">
        <v>18</v>
      </c>
      <c r="C52" s="123">
        <v>13</v>
      </c>
      <c r="D52" s="123">
        <v>4.4000000000000004</v>
      </c>
      <c r="E52" s="123">
        <v>18.8</v>
      </c>
      <c r="F52" s="124">
        <v>54.2</v>
      </c>
    </row>
    <row r="53" spans="1:6" ht="15" x14ac:dyDescent="0.25">
      <c r="A53" s="7">
        <v>2024</v>
      </c>
      <c r="B53" s="125">
        <v>24.2</v>
      </c>
      <c r="C53" s="125">
        <v>14.8</v>
      </c>
      <c r="D53" s="125">
        <v>4.2</v>
      </c>
      <c r="E53" s="125">
        <v>15.3</v>
      </c>
      <c r="F53" s="126">
        <v>58.5</v>
      </c>
    </row>
    <row r="54" spans="1:6" ht="15" x14ac:dyDescent="0.25">
      <c r="A54" s="70" t="s">
        <v>55</v>
      </c>
      <c r="B54" s="127"/>
      <c r="C54" s="127"/>
      <c r="D54" s="127"/>
      <c r="E54" s="127"/>
      <c r="F54" s="127"/>
    </row>
    <row r="55" spans="1:6" ht="14.25" customHeight="1" x14ac:dyDescent="0.2">
      <c r="A55" s="57" t="s">
        <v>211</v>
      </c>
    </row>
    <row r="58" spans="1:6" ht="15" x14ac:dyDescent="0.25">
      <c r="A58" s="56" t="s">
        <v>202</v>
      </c>
    </row>
    <row r="59" spans="1:6" ht="15" x14ac:dyDescent="0.25">
      <c r="A59" s="8"/>
      <c r="B59" s="75"/>
      <c r="C59" s="75"/>
      <c r="D59" s="75"/>
      <c r="E59" s="75"/>
      <c r="F59" s="75"/>
    </row>
    <row r="60" spans="1:6" s="76" customFormat="1" ht="45" customHeight="1" x14ac:dyDescent="0.2">
      <c r="A60" s="60" t="s">
        <v>50</v>
      </c>
      <c r="B60" s="61" t="s">
        <v>22</v>
      </c>
      <c r="C60" s="61" t="s">
        <v>51</v>
      </c>
      <c r="D60" s="61" t="s">
        <v>36</v>
      </c>
      <c r="E60" s="61" t="s">
        <v>52</v>
      </c>
      <c r="F60" s="62" t="s">
        <v>53</v>
      </c>
    </row>
    <row r="61" spans="1:6" x14ac:dyDescent="0.2">
      <c r="A61" s="16">
        <v>2020</v>
      </c>
      <c r="B61" s="123">
        <v>16.8</v>
      </c>
      <c r="C61" s="123">
        <v>8.3000000000000007</v>
      </c>
      <c r="D61" s="123">
        <v>6.4</v>
      </c>
      <c r="E61" s="123">
        <v>9.4</v>
      </c>
      <c r="F61" s="124">
        <v>40.9</v>
      </c>
    </row>
    <row r="62" spans="1:6" x14ac:dyDescent="0.2">
      <c r="A62" s="16">
        <v>2021</v>
      </c>
      <c r="B62" s="123">
        <v>19.2</v>
      </c>
      <c r="C62" s="123">
        <v>16.100000000000001</v>
      </c>
      <c r="D62" s="123">
        <v>9.5</v>
      </c>
      <c r="E62" s="123">
        <v>16.600000000000001</v>
      </c>
      <c r="F62" s="124">
        <v>61.3</v>
      </c>
    </row>
    <row r="63" spans="1:6" x14ac:dyDescent="0.2">
      <c r="A63" s="16">
        <v>2022</v>
      </c>
      <c r="B63" s="123">
        <v>25.3</v>
      </c>
      <c r="C63" s="123">
        <v>10.6</v>
      </c>
      <c r="D63" s="123">
        <v>6.6</v>
      </c>
      <c r="E63" s="123">
        <v>24.8</v>
      </c>
      <c r="F63" s="124">
        <v>67.3</v>
      </c>
    </row>
    <row r="64" spans="1:6" x14ac:dyDescent="0.2">
      <c r="A64" s="16">
        <v>2023</v>
      </c>
      <c r="B64" s="123">
        <v>35.200000000000003</v>
      </c>
      <c r="C64" s="123">
        <v>16.399999999999999</v>
      </c>
      <c r="D64" s="123">
        <v>14.5</v>
      </c>
      <c r="E64" s="123">
        <v>23.5</v>
      </c>
      <c r="F64" s="124">
        <v>89.6</v>
      </c>
    </row>
    <row r="65" spans="1:6" ht="15" x14ac:dyDescent="0.25">
      <c r="A65" s="7">
        <v>2024</v>
      </c>
      <c r="B65" s="125">
        <v>32.4</v>
      </c>
      <c r="C65" s="125">
        <v>17.600000000000001</v>
      </c>
      <c r="D65" s="125">
        <v>21.6</v>
      </c>
      <c r="E65" s="125">
        <v>27</v>
      </c>
      <c r="F65" s="126">
        <v>98.7</v>
      </c>
    </row>
    <row r="66" spans="1:6" ht="15" x14ac:dyDescent="0.25">
      <c r="A66" s="70" t="s">
        <v>55</v>
      </c>
      <c r="B66" s="127"/>
      <c r="C66" s="127"/>
      <c r="D66" s="127"/>
      <c r="E66" s="127"/>
      <c r="F66" s="127"/>
    </row>
    <row r="67" spans="1:6" ht="14.25" customHeight="1" x14ac:dyDescent="0.2">
      <c r="A67" s="57" t="s">
        <v>211</v>
      </c>
    </row>
    <row r="68" spans="1:6" x14ac:dyDescent="0.2">
      <c r="B68" s="133"/>
      <c r="C68" s="133"/>
      <c r="D68" s="133"/>
      <c r="E68" s="133"/>
      <c r="F68" s="133"/>
    </row>
    <row r="70" spans="1:6" ht="15" x14ac:dyDescent="0.25">
      <c r="A70" s="56" t="s">
        <v>203</v>
      </c>
    </row>
    <row r="71" spans="1:6" ht="15" x14ac:dyDescent="0.25">
      <c r="A71" s="8"/>
      <c r="B71" s="75"/>
    </row>
    <row r="72" spans="1:6" ht="45" x14ac:dyDescent="0.2">
      <c r="A72" s="60" t="s">
        <v>50</v>
      </c>
      <c r="B72" s="61" t="s">
        <v>22</v>
      </c>
      <c r="C72" s="61" t="s">
        <v>51</v>
      </c>
      <c r="D72" s="61" t="s">
        <v>36</v>
      </c>
      <c r="E72" s="61" t="s">
        <v>52</v>
      </c>
      <c r="F72" s="62" t="s">
        <v>53</v>
      </c>
    </row>
    <row r="73" spans="1:6" x14ac:dyDescent="0.2">
      <c r="A73" s="16">
        <v>2020</v>
      </c>
      <c r="B73" s="123" t="s">
        <v>62</v>
      </c>
      <c r="C73" s="123" t="s">
        <v>62</v>
      </c>
      <c r="D73" s="123" t="s">
        <v>62</v>
      </c>
      <c r="E73" s="123" t="s">
        <v>62</v>
      </c>
      <c r="F73" s="124" t="s">
        <v>62</v>
      </c>
    </row>
    <row r="74" spans="1:6" x14ac:dyDescent="0.2">
      <c r="A74" s="16">
        <v>2021</v>
      </c>
      <c r="B74" s="123">
        <v>19.8</v>
      </c>
      <c r="C74" s="123">
        <v>17.2</v>
      </c>
      <c r="D74" s="123">
        <v>8.5</v>
      </c>
      <c r="E74" s="123">
        <v>16</v>
      </c>
      <c r="F74" s="124">
        <v>61.5</v>
      </c>
    </row>
    <row r="75" spans="1:6" x14ac:dyDescent="0.2">
      <c r="A75" s="16">
        <v>2022</v>
      </c>
      <c r="B75" s="123">
        <v>21.8</v>
      </c>
      <c r="C75" s="123">
        <v>17.399999999999999</v>
      </c>
      <c r="D75" s="123">
        <v>9.9</v>
      </c>
      <c r="E75" s="123">
        <v>24.6</v>
      </c>
      <c r="F75" s="124">
        <v>73.599999999999994</v>
      </c>
    </row>
    <row r="76" spans="1:6" x14ac:dyDescent="0.2">
      <c r="A76" s="16">
        <v>2023</v>
      </c>
      <c r="B76" s="123">
        <v>28.5</v>
      </c>
      <c r="C76" s="123">
        <v>13.7</v>
      </c>
      <c r="D76" s="123">
        <v>20.3</v>
      </c>
      <c r="E76" s="123">
        <v>38.5</v>
      </c>
      <c r="F76" s="124">
        <v>101.1</v>
      </c>
    </row>
    <row r="77" spans="1:6" ht="15" x14ac:dyDescent="0.25">
      <c r="A77" s="7">
        <v>2024</v>
      </c>
      <c r="B77" s="125">
        <v>35.4</v>
      </c>
      <c r="C77" s="125">
        <v>18.899999999999999</v>
      </c>
      <c r="D77" s="125">
        <v>25.6</v>
      </c>
      <c r="E77" s="125">
        <v>32.799999999999997</v>
      </c>
      <c r="F77" s="126">
        <v>112.6</v>
      </c>
    </row>
    <row r="78" spans="1:6" ht="15" x14ac:dyDescent="0.25">
      <c r="A78" s="108" t="s">
        <v>65</v>
      </c>
      <c r="B78" s="127"/>
      <c r="C78" s="127"/>
      <c r="D78" s="127"/>
      <c r="E78" s="127"/>
      <c r="F78" s="127"/>
    </row>
    <row r="79" spans="1:6" ht="15" x14ac:dyDescent="0.25">
      <c r="A79" s="70" t="s">
        <v>55</v>
      </c>
      <c r="B79" s="127"/>
      <c r="C79" s="127"/>
      <c r="D79" s="127"/>
      <c r="E79" s="127"/>
      <c r="F79" s="127"/>
    </row>
    <row r="80" spans="1:6" x14ac:dyDescent="0.2">
      <c r="A80" s="57" t="s">
        <v>211</v>
      </c>
    </row>
    <row r="83" spans="1:6" ht="15" x14ac:dyDescent="0.25">
      <c r="A83" s="56" t="s">
        <v>204</v>
      </c>
    </row>
    <row r="84" spans="1:6" ht="15" x14ac:dyDescent="0.25">
      <c r="A84" s="8"/>
      <c r="B84" s="75"/>
    </row>
    <row r="85" spans="1:6" ht="45" x14ac:dyDescent="0.2">
      <c r="A85" s="60" t="s">
        <v>50</v>
      </c>
      <c r="B85" s="61" t="s">
        <v>22</v>
      </c>
      <c r="C85" s="61" t="s">
        <v>51</v>
      </c>
      <c r="D85" s="61" t="s">
        <v>36</v>
      </c>
      <c r="E85" s="61" t="s">
        <v>52</v>
      </c>
      <c r="F85" s="62" t="s">
        <v>53</v>
      </c>
    </row>
    <row r="86" spans="1:6" x14ac:dyDescent="0.2">
      <c r="A86" s="16">
        <v>2020</v>
      </c>
      <c r="B86" s="123" t="s">
        <v>62</v>
      </c>
      <c r="C86" s="123" t="s">
        <v>62</v>
      </c>
      <c r="D86" s="123" t="s">
        <v>62</v>
      </c>
      <c r="E86" s="123" t="s">
        <v>62</v>
      </c>
      <c r="F86" s="124" t="s">
        <v>62</v>
      </c>
    </row>
    <row r="87" spans="1:6" x14ac:dyDescent="0.2">
      <c r="A87" s="16">
        <v>2021</v>
      </c>
      <c r="B87" s="123">
        <v>11.3</v>
      </c>
      <c r="C87" s="123">
        <v>10.199999999999999</v>
      </c>
      <c r="D87" s="123">
        <v>3.1</v>
      </c>
      <c r="E87" s="123">
        <v>6.6</v>
      </c>
      <c r="F87" s="124">
        <v>31.2</v>
      </c>
    </row>
    <row r="88" spans="1:6" x14ac:dyDescent="0.2">
      <c r="A88" s="16">
        <v>2022</v>
      </c>
      <c r="B88" s="123">
        <v>17.8</v>
      </c>
      <c r="C88" s="123">
        <v>10.1</v>
      </c>
      <c r="D88" s="123">
        <v>2.9</v>
      </c>
      <c r="E88" s="123">
        <v>10.4</v>
      </c>
      <c r="F88" s="124">
        <v>41.2</v>
      </c>
    </row>
    <row r="89" spans="1:6" x14ac:dyDescent="0.2">
      <c r="A89" s="16">
        <v>2023</v>
      </c>
      <c r="B89" s="123">
        <v>21.1</v>
      </c>
      <c r="C89" s="123">
        <v>13.9</v>
      </c>
      <c r="D89" s="123">
        <v>4.2</v>
      </c>
      <c r="E89" s="123">
        <v>15.8</v>
      </c>
      <c r="F89" s="124">
        <v>55.2</v>
      </c>
    </row>
    <row r="90" spans="1:6" ht="15" x14ac:dyDescent="0.25">
      <c r="A90" s="7">
        <v>2024</v>
      </c>
      <c r="B90" s="125">
        <v>24.9</v>
      </c>
      <c r="C90" s="125">
        <v>13.5</v>
      </c>
      <c r="D90" s="125">
        <v>5.5</v>
      </c>
      <c r="E90" s="125">
        <v>16.2</v>
      </c>
      <c r="F90" s="126">
        <v>60.2</v>
      </c>
    </row>
    <row r="91" spans="1:6" ht="15" x14ac:dyDescent="0.25">
      <c r="A91" s="108" t="s">
        <v>65</v>
      </c>
      <c r="B91" s="127"/>
      <c r="C91" s="127"/>
      <c r="D91" s="127"/>
      <c r="E91" s="127"/>
      <c r="F91" s="127"/>
    </row>
    <row r="92" spans="1:6" ht="15" x14ac:dyDescent="0.25">
      <c r="A92" s="70" t="s">
        <v>55</v>
      </c>
      <c r="B92" s="127"/>
      <c r="C92" s="127"/>
      <c r="D92" s="127"/>
      <c r="E92" s="127"/>
      <c r="F92" s="127"/>
    </row>
    <row r="93" spans="1:6" x14ac:dyDescent="0.2">
      <c r="A93" s="57" t="s">
        <v>211</v>
      </c>
    </row>
    <row r="96" spans="1:6" ht="15" x14ac:dyDescent="0.25">
      <c r="A96" s="56" t="s">
        <v>205</v>
      </c>
    </row>
    <row r="97" spans="1:6" ht="15" x14ac:dyDescent="0.25">
      <c r="A97" s="8"/>
      <c r="B97" s="75"/>
    </row>
    <row r="98" spans="1:6" ht="45" x14ac:dyDescent="0.2">
      <c r="A98" s="60" t="s">
        <v>50</v>
      </c>
      <c r="B98" s="61" t="s">
        <v>22</v>
      </c>
      <c r="C98" s="61" t="s">
        <v>51</v>
      </c>
      <c r="D98" s="61" t="s">
        <v>36</v>
      </c>
      <c r="E98" s="61" t="s">
        <v>52</v>
      </c>
      <c r="F98" s="62" t="s">
        <v>53</v>
      </c>
    </row>
    <row r="99" spans="1:6" x14ac:dyDescent="0.2">
      <c r="A99" s="16">
        <v>2020</v>
      </c>
      <c r="B99" s="123" t="s">
        <v>62</v>
      </c>
      <c r="C99" s="123" t="s">
        <v>62</v>
      </c>
      <c r="D99" s="123" t="s">
        <v>62</v>
      </c>
      <c r="E99" s="123" t="s">
        <v>62</v>
      </c>
      <c r="F99" s="124">
        <v>40.4</v>
      </c>
    </row>
    <row r="100" spans="1:6" x14ac:dyDescent="0.2">
      <c r="A100" s="16">
        <v>2021</v>
      </c>
      <c r="B100" s="123">
        <v>14.3</v>
      </c>
      <c r="C100" s="123">
        <v>13.1</v>
      </c>
      <c r="D100" s="123">
        <v>4.8</v>
      </c>
      <c r="E100" s="123">
        <v>9.6</v>
      </c>
      <c r="F100" s="124">
        <v>41.8</v>
      </c>
    </row>
    <row r="101" spans="1:6" x14ac:dyDescent="0.2">
      <c r="A101" s="16">
        <v>2022</v>
      </c>
      <c r="B101" s="123">
        <v>21.6</v>
      </c>
      <c r="C101" s="123">
        <v>12.3</v>
      </c>
      <c r="D101" s="123">
        <v>4.5</v>
      </c>
      <c r="E101" s="123">
        <v>13.3</v>
      </c>
      <c r="F101" s="124">
        <v>51.7</v>
      </c>
    </row>
    <row r="102" spans="1:6" x14ac:dyDescent="0.2">
      <c r="A102" s="16">
        <v>2023</v>
      </c>
      <c r="B102" s="123">
        <v>25.8</v>
      </c>
      <c r="C102" s="123">
        <v>15.5</v>
      </c>
      <c r="D102" s="123">
        <v>8.8000000000000007</v>
      </c>
      <c r="E102" s="123">
        <v>22.3</v>
      </c>
      <c r="F102" s="124">
        <v>72.400000000000006</v>
      </c>
    </row>
    <row r="103" spans="1:6" ht="15" x14ac:dyDescent="0.25">
      <c r="A103" s="7">
        <v>2024</v>
      </c>
      <c r="B103" s="125">
        <v>30.3</v>
      </c>
      <c r="C103" s="125">
        <v>15.5</v>
      </c>
      <c r="D103" s="125">
        <v>10.6</v>
      </c>
      <c r="E103" s="125">
        <v>20.100000000000001</v>
      </c>
      <c r="F103" s="126">
        <v>76.599999999999994</v>
      </c>
    </row>
    <row r="104" spans="1:6" ht="15" x14ac:dyDescent="0.25">
      <c r="A104" s="108" t="s">
        <v>65</v>
      </c>
      <c r="B104" s="127"/>
      <c r="C104" s="127"/>
      <c r="D104" s="127"/>
      <c r="E104" s="127"/>
      <c r="F104" s="127"/>
    </row>
    <row r="105" spans="1:6" ht="15" x14ac:dyDescent="0.25">
      <c r="A105" s="70" t="s">
        <v>55</v>
      </c>
      <c r="B105" s="127"/>
      <c r="C105" s="127"/>
      <c r="D105" s="127"/>
      <c r="E105" s="127"/>
      <c r="F105" s="127"/>
    </row>
    <row r="106" spans="1:6" x14ac:dyDescent="0.2">
      <c r="A106" s="57" t="s">
        <v>211</v>
      </c>
    </row>
    <row r="107" spans="1:6" x14ac:dyDescent="0.2">
      <c r="A107" s="57"/>
    </row>
    <row r="108" spans="1:6" x14ac:dyDescent="0.2">
      <c r="A108" s="57"/>
    </row>
    <row r="109" spans="1:6" ht="15" x14ac:dyDescent="0.25">
      <c r="A109" s="56" t="s">
        <v>206</v>
      </c>
    </row>
    <row r="110" spans="1:6" ht="15" x14ac:dyDescent="0.25">
      <c r="A110" s="8"/>
      <c r="B110" s="75"/>
    </row>
    <row r="111" spans="1:6" ht="45" x14ac:dyDescent="0.2">
      <c r="A111" s="60" t="s">
        <v>50</v>
      </c>
      <c r="B111" s="61" t="s">
        <v>22</v>
      </c>
      <c r="C111" s="61" t="s">
        <v>51</v>
      </c>
      <c r="D111" s="61" t="s">
        <v>36</v>
      </c>
      <c r="E111" s="61" t="s">
        <v>52</v>
      </c>
      <c r="F111" s="62" t="s">
        <v>53</v>
      </c>
    </row>
    <row r="112" spans="1:6" x14ac:dyDescent="0.2">
      <c r="A112" s="16">
        <v>2020</v>
      </c>
      <c r="B112" s="123" t="s">
        <v>62</v>
      </c>
      <c r="C112" s="123" t="s">
        <v>62</v>
      </c>
      <c r="D112" s="123" t="s">
        <v>62</v>
      </c>
      <c r="E112" s="123" t="s">
        <v>62</v>
      </c>
      <c r="F112" s="124">
        <v>22.8</v>
      </c>
    </row>
    <row r="113" spans="1:6" x14ac:dyDescent="0.2">
      <c r="A113" s="16">
        <v>2021</v>
      </c>
      <c r="B113" s="123">
        <v>8.4</v>
      </c>
      <c r="C113" s="123">
        <v>6.8</v>
      </c>
      <c r="D113" s="123">
        <v>2</v>
      </c>
      <c r="E113" s="123">
        <v>4.4000000000000004</v>
      </c>
      <c r="F113" s="124">
        <v>21.6</v>
      </c>
    </row>
    <row r="114" spans="1:6" x14ac:dyDescent="0.2">
      <c r="A114" s="16">
        <v>2022</v>
      </c>
      <c r="B114" s="123">
        <v>8.1999999999999993</v>
      </c>
      <c r="C114" s="123">
        <v>8.9</v>
      </c>
      <c r="D114" s="123">
        <v>3.4</v>
      </c>
      <c r="E114" s="123">
        <v>12.7</v>
      </c>
      <c r="F114" s="124">
        <v>33.200000000000003</v>
      </c>
    </row>
    <row r="115" spans="1:6" x14ac:dyDescent="0.2">
      <c r="A115" s="16">
        <v>2023</v>
      </c>
      <c r="B115" s="123">
        <v>11.4</v>
      </c>
      <c r="C115" s="123">
        <v>8.1</v>
      </c>
      <c r="D115" s="123">
        <v>2.9</v>
      </c>
      <c r="E115" s="123">
        <v>13.8</v>
      </c>
      <c r="F115" s="124">
        <v>36.200000000000003</v>
      </c>
    </row>
    <row r="116" spans="1:6" ht="15" x14ac:dyDescent="0.25">
      <c r="A116" s="7">
        <v>2024</v>
      </c>
      <c r="B116" s="125">
        <v>14.7</v>
      </c>
      <c r="C116" s="125">
        <v>11.8</v>
      </c>
      <c r="D116" s="125">
        <v>5.8</v>
      </c>
      <c r="E116" s="125">
        <v>18.100000000000001</v>
      </c>
      <c r="F116" s="126">
        <v>50.3</v>
      </c>
    </row>
    <row r="117" spans="1:6" ht="15" x14ac:dyDescent="0.25">
      <c r="A117" s="108" t="s">
        <v>65</v>
      </c>
      <c r="B117" s="127"/>
      <c r="C117" s="127"/>
      <c r="D117" s="127"/>
      <c r="E117" s="127"/>
      <c r="F117" s="127"/>
    </row>
    <row r="118" spans="1:6" ht="15" x14ac:dyDescent="0.25">
      <c r="A118" s="70" t="s">
        <v>55</v>
      </c>
      <c r="B118" s="127"/>
      <c r="C118" s="127"/>
      <c r="D118" s="127"/>
      <c r="E118" s="127"/>
      <c r="F118" s="127"/>
    </row>
    <row r="119" spans="1:6" x14ac:dyDescent="0.2">
      <c r="A119" s="57" t="s">
        <v>211</v>
      </c>
    </row>
    <row r="120" spans="1:6" x14ac:dyDescent="0.2">
      <c r="A120" s="57"/>
    </row>
    <row r="121" spans="1:6" x14ac:dyDescent="0.2">
      <c r="A121" s="57"/>
    </row>
    <row r="122" spans="1:6" ht="15" x14ac:dyDescent="0.25">
      <c r="A122" s="56" t="s">
        <v>207</v>
      </c>
    </row>
    <row r="123" spans="1:6" x14ac:dyDescent="0.2">
      <c r="A123" s="57"/>
      <c r="B123" s="75"/>
      <c r="C123" s="75"/>
      <c r="D123" s="75"/>
      <c r="E123" s="75"/>
      <c r="F123" s="75"/>
    </row>
    <row r="124" spans="1:6" s="76" customFormat="1" ht="45" customHeight="1" x14ac:dyDescent="0.2">
      <c r="A124" s="60" t="s">
        <v>50</v>
      </c>
      <c r="B124" s="61" t="s">
        <v>22</v>
      </c>
      <c r="C124" s="61" t="s">
        <v>51</v>
      </c>
      <c r="D124" s="61" t="s">
        <v>36</v>
      </c>
      <c r="E124" s="61" t="s">
        <v>52</v>
      </c>
      <c r="F124" s="62" t="s">
        <v>53</v>
      </c>
    </row>
    <row r="125" spans="1:6" x14ac:dyDescent="0.2">
      <c r="A125" s="16">
        <v>2020</v>
      </c>
      <c r="B125" s="123">
        <v>14.5</v>
      </c>
      <c r="C125" s="123">
        <v>7.4</v>
      </c>
      <c r="D125" s="123">
        <v>4.5999999999999996</v>
      </c>
      <c r="E125" s="123">
        <v>7</v>
      </c>
      <c r="F125" s="124">
        <v>33.5</v>
      </c>
    </row>
    <row r="126" spans="1:6" x14ac:dyDescent="0.2">
      <c r="A126" s="16">
        <v>2021</v>
      </c>
      <c r="B126" s="123">
        <v>11.5</v>
      </c>
      <c r="C126" s="123">
        <v>8.8000000000000007</v>
      </c>
      <c r="D126" s="123">
        <v>4.2</v>
      </c>
      <c r="E126" s="123">
        <v>8.1</v>
      </c>
      <c r="F126" s="124">
        <v>32.6</v>
      </c>
    </row>
    <row r="127" spans="1:6" x14ac:dyDescent="0.2">
      <c r="A127" s="16">
        <v>2022</v>
      </c>
      <c r="B127" s="123">
        <v>17.5</v>
      </c>
      <c r="C127" s="123">
        <v>8.9</v>
      </c>
      <c r="D127" s="123">
        <v>3.8</v>
      </c>
      <c r="E127" s="123">
        <v>12.1</v>
      </c>
      <c r="F127" s="124">
        <v>42.4</v>
      </c>
    </row>
    <row r="128" spans="1:6" x14ac:dyDescent="0.2">
      <c r="A128" s="16">
        <v>2023</v>
      </c>
      <c r="B128" s="123">
        <v>21.5</v>
      </c>
      <c r="C128" s="123">
        <v>10.8</v>
      </c>
      <c r="D128" s="123">
        <v>7.5</v>
      </c>
      <c r="E128" s="123">
        <v>19.100000000000001</v>
      </c>
      <c r="F128" s="124">
        <v>58.8</v>
      </c>
    </row>
    <row r="129" spans="1:6" ht="15" x14ac:dyDescent="0.25">
      <c r="A129" s="7">
        <v>2024</v>
      </c>
      <c r="B129" s="125">
        <v>24.5</v>
      </c>
      <c r="C129" s="125">
        <v>9.6999999999999993</v>
      </c>
      <c r="D129" s="125">
        <v>9.6999999999999993</v>
      </c>
      <c r="E129" s="125">
        <v>18.100000000000001</v>
      </c>
      <c r="F129" s="126">
        <v>62.1</v>
      </c>
    </row>
    <row r="130" spans="1:6" ht="15" x14ac:dyDescent="0.25">
      <c r="A130" s="70" t="s">
        <v>55</v>
      </c>
      <c r="B130" s="127"/>
      <c r="C130" s="127"/>
      <c r="D130" s="127"/>
      <c r="E130" s="127"/>
      <c r="F130" s="127"/>
    </row>
    <row r="131" spans="1:6" ht="14.25" customHeight="1" x14ac:dyDescent="0.2">
      <c r="A131" s="57" t="s">
        <v>211</v>
      </c>
    </row>
    <row r="134" spans="1:6" ht="15" x14ac:dyDescent="0.25">
      <c r="A134" s="56" t="s">
        <v>208</v>
      </c>
    </row>
    <row r="135" spans="1:6" ht="15" x14ac:dyDescent="0.25">
      <c r="A135" s="8"/>
      <c r="B135" s="75"/>
      <c r="C135" s="75"/>
      <c r="D135" s="75"/>
      <c r="E135" s="75"/>
      <c r="F135" s="75"/>
    </row>
    <row r="136" spans="1:6" s="76" customFormat="1" ht="45" customHeight="1" x14ac:dyDescent="0.2">
      <c r="A136" s="60" t="s">
        <v>50</v>
      </c>
      <c r="B136" s="61" t="s">
        <v>22</v>
      </c>
      <c r="C136" s="61" t="s">
        <v>51</v>
      </c>
      <c r="D136" s="61" t="s">
        <v>36</v>
      </c>
      <c r="E136" s="61" t="s">
        <v>52</v>
      </c>
      <c r="F136" s="62" t="s">
        <v>53</v>
      </c>
    </row>
    <row r="137" spans="1:6" x14ac:dyDescent="0.2">
      <c r="A137" s="16">
        <v>2020</v>
      </c>
      <c r="B137" s="123">
        <v>18.100000000000001</v>
      </c>
      <c r="C137" s="123">
        <v>31.6</v>
      </c>
      <c r="D137" s="123">
        <v>5.9</v>
      </c>
      <c r="E137" s="123">
        <v>12.2</v>
      </c>
      <c r="F137" s="124">
        <v>67.7</v>
      </c>
    </row>
    <row r="138" spans="1:6" x14ac:dyDescent="0.2">
      <c r="A138" s="16">
        <v>2021</v>
      </c>
      <c r="B138" s="123">
        <v>24.4</v>
      </c>
      <c r="C138" s="123">
        <v>33.5</v>
      </c>
      <c r="D138" s="123">
        <v>4.8</v>
      </c>
      <c r="E138" s="123">
        <v>13.9</v>
      </c>
      <c r="F138" s="124">
        <v>76.599999999999994</v>
      </c>
    </row>
    <row r="139" spans="1:6" x14ac:dyDescent="0.2">
      <c r="A139" s="16">
        <v>2022</v>
      </c>
      <c r="B139" s="123">
        <v>26.3</v>
      </c>
      <c r="C139" s="123">
        <v>31.5</v>
      </c>
      <c r="D139" s="123">
        <v>7.9</v>
      </c>
      <c r="E139" s="123">
        <v>21.5</v>
      </c>
      <c r="F139" s="124">
        <v>87.2</v>
      </c>
    </row>
    <row r="140" spans="1:6" x14ac:dyDescent="0.2">
      <c r="A140" s="16">
        <v>2023</v>
      </c>
      <c r="B140" s="123">
        <v>31.6</v>
      </c>
      <c r="C140" s="123">
        <v>36.5</v>
      </c>
      <c r="D140" s="123">
        <v>8.5</v>
      </c>
      <c r="E140" s="123">
        <v>31.6</v>
      </c>
      <c r="F140" s="124">
        <v>108.3</v>
      </c>
    </row>
    <row r="141" spans="1:6" ht="15" x14ac:dyDescent="0.25">
      <c r="A141" s="7">
        <v>2024</v>
      </c>
      <c r="B141" s="125">
        <v>45.8</v>
      </c>
      <c r="C141" s="125">
        <v>50.8</v>
      </c>
      <c r="D141" s="125">
        <v>9.1</v>
      </c>
      <c r="E141" s="125">
        <v>31.3</v>
      </c>
      <c r="F141" s="126">
        <v>137.1</v>
      </c>
    </row>
    <row r="142" spans="1:6" ht="15" x14ac:dyDescent="0.25">
      <c r="A142" s="70" t="s">
        <v>55</v>
      </c>
      <c r="B142" s="127"/>
      <c r="C142" s="127"/>
      <c r="D142" s="127"/>
      <c r="E142" s="127"/>
      <c r="F142" s="127"/>
    </row>
    <row r="143" spans="1:6" ht="14.25" customHeight="1" x14ac:dyDescent="0.2">
      <c r="A143" s="57" t="s">
        <v>211</v>
      </c>
    </row>
    <row r="146" spans="1:10" ht="15" x14ac:dyDescent="0.25">
      <c r="A146" s="56" t="s">
        <v>209</v>
      </c>
    </row>
    <row r="147" spans="1:10" ht="15" x14ac:dyDescent="0.25">
      <c r="A147" s="8"/>
      <c r="B147" s="75"/>
      <c r="C147" s="75"/>
      <c r="D147" s="75"/>
      <c r="E147" s="75"/>
      <c r="F147" s="75"/>
    </row>
    <row r="148" spans="1:10" s="76" customFormat="1" ht="45" customHeight="1" x14ac:dyDescent="0.2">
      <c r="A148" s="60" t="s">
        <v>50</v>
      </c>
      <c r="B148" s="61" t="s">
        <v>22</v>
      </c>
      <c r="C148" s="61" t="s">
        <v>51</v>
      </c>
      <c r="D148" s="61" t="s">
        <v>36</v>
      </c>
      <c r="E148" s="61" t="s">
        <v>52</v>
      </c>
      <c r="F148" s="62" t="s">
        <v>53</v>
      </c>
    </row>
    <row r="149" spans="1:10" x14ac:dyDescent="0.2">
      <c r="A149" s="16">
        <v>2020</v>
      </c>
      <c r="B149" s="123">
        <v>14.5</v>
      </c>
      <c r="C149" s="123">
        <v>8.1999999999999993</v>
      </c>
      <c r="D149" s="123">
        <v>5</v>
      </c>
      <c r="E149" s="123">
        <v>7.9</v>
      </c>
      <c r="F149" s="124">
        <v>35.6</v>
      </c>
    </row>
    <row r="150" spans="1:10" x14ac:dyDescent="0.2">
      <c r="A150" s="16">
        <v>2021</v>
      </c>
      <c r="B150" s="123">
        <v>13</v>
      </c>
      <c r="C150" s="123">
        <v>10.6</v>
      </c>
      <c r="D150" s="123">
        <v>4.5</v>
      </c>
      <c r="E150" s="123">
        <v>9</v>
      </c>
      <c r="F150" s="124">
        <v>37.1</v>
      </c>
    </row>
    <row r="151" spans="1:10" x14ac:dyDescent="0.2">
      <c r="A151" s="16">
        <v>2022</v>
      </c>
      <c r="B151" s="123">
        <v>18.899999999999999</v>
      </c>
      <c r="C151" s="123">
        <v>10.4</v>
      </c>
      <c r="D151" s="123">
        <v>4.8</v>
      </c>
      <c r="E151" s="123">
        <v>13.7</v>
      </c>
      <c r="F151" s="124">
        <v>47.8</v>
      </c>
    </row>
    <row r="152" spans="1:10" x14ac:dyDescent="0.2">
      <c r="A152" s="16">
        <v>2023</v>
      </c>
      <c r="B152" s="123">
        <v>23.4</v>
      </c>
      <c r="C152" s="123">
        <v>11.8</v>
      </c>
      <c r="D152" s="134">
        <v>8.1</v>
      </c>
      <c r="E152" s="135">
        <v>21.3</v>
      </c>
      <c r="F152" s="124">
        <v>64.599999999999994</v>
      </c>
    </row>
    <row r="153" spans="1:10" ht="15" x14ac:dyDescent="0.25">
      <c r="A153" s="7">
        <v>2024</v>
      </c>
      <c r="B153" s="125">
        <v>26.7</v>
      </c>
      <c r="C153" s="125">
        <v>12.8</v>
      </c>
      <c r="D153" s="136">
        <v>10.7</v>
      </c>
      <c r="E153" s="137">
        <v>20.7</v>
      </c>
      <c r="F153" s="126">
        <v>70.900000000000006</v>
      </c>
    </row>
    <row r="154" spans="1:10" ht="15" x14ac:dyDescent="0.25">
      <c r="A154" s="70" t="s">
        <v>55</v>
      </c>
      <c r="B154" s="127"/>
      <c r="C154" s="127"/>
      <c r="D154" s="127"/>
      <c r="E154" s="127"/>
      <c r="F154" s="127"/>
      <c r="J154" s="2"/>
    </row>
    <row r="155" spans="1:10" ht="14.25" customHeight="1" x14ac:dyDescent="0.2">
      <c r="A155" s="57" t="s">
        <v>211</v>
      </c>
    </row>
    <row r="158" spans="1:10" ht="15" x14ac:dyDescent="0.25">
      <c r="A158" s="56" t="s">
        <v>210</v>
      </c>
    </row>
    <row r="159" spans="1:10" ht="15" x14ac:dyDescent="0.25">
      <c r="A159" s="8"/>
      <c r="B159" s="75"/>
      <c r="C159" s="75"/>
      <c r="D159" s="75"/>
      <c r="E159" s="75"/>
      <c r="F159" s="75"/>
    </row>
    <row r="160" spans="1:10" s="76" customFormat="1" ht="45" customHeight="1" x14ac:dyDescent="0.2">
      <c r="A160" s="60" t="s">
        <v>50</v>
      </c>
      <c r="B160" s="61" t="s">
        <v>22</v>
      </c>
      <c r="C160" s="61" t="s">
        <v>51</v>
      </c>
      <c r="D160" s="61" t="s">
        <v>36</v>
      </c>
      <c r="E160" s="61" t="s">
        <v>52</v>
      </c>
      <c r="F160" s="62" t="s">
        <v>53</v>
      </c>
    </row>
    <row r="161" spans="1:6" x14ac:dyDescent="0.2">
      <c r="A161" s="16">
        <v>2020</v>
      </c>
      <c r="B161" s="123">
        <v>17.100000000000001</v>
      </c>
      <c r="C161" s="123">
        <v>25.4</v>
      </c>
      <c r="D161" s="123">
        <v>2.8</v>
      </c>
      <c r="E161" s="123">
        <v>3.7</v>
      </c>
      <c r="F161" s="124">
        <v>48.9</v>
      </c>
    </row>
    <row r="162" spans="1:6" x14ac:dyDescent="0.2">
      <c r="A162" s="16">
        <v>2021</v>
      </c>
      <c r="B162" s="123">
        <v>12</v>
      </c>
      <c r="C162" s="123">
        <v>19.100000000000001</v>
      </c>
      <c r="D162" s="123">
        <v>2.2000000000000002</v>
      </c>
      <c r="E162" s="123">
        <v>5.8</v>
      </c>
      <c r="F162" s="124">
        <v>39</v>
      </c>
    </row>
    <row r="163" spans="1:6" x14ac:dyDescent="0.2">
      <c r="A163" s="16">
        <v>2022</v>
      </c>
      <c r="B163" s="123">
        <v>15.4</v>
      </c>
      <c r="C163" s="123">
        <v>18.899999999999999</v>
      </c>
      <c r="D163" s="123">
        <v>0.4</v>
      </c>
      <c r="E163" s="123">
        <v>8.4</v>
      </c>
      <c r="F163" s="138">
        <v>43.1</v>
      </c>
    </row>
    <row r="164" spans="1:6" x14ac:dyDescent="0.2">
      <c r="A164" s="16">
        <v>2023</v>
      </c>
      <c r="B164" s="123">
        <v>18</v>
      </c>
      <c r="C164" s="123">
        <v>31</v>
      </c>
      <c r="D164" s="134">
        <v>2.8</v>
      </c>
      <c r="E164" s="135">
        <v>16.2</v>
      </c>
      <c r="F164" s="124">
        <v>68</v>
      </c>
    </row>
    <row r="165" spans="1:6" ht="15" x14ac:dyDescent="0.25">
      <c r="A165" s="7">
        <v>2024</v>
      </c>
      <c r="B165" s="125">
        <v>30.2</v>
      </c>
      <c r="C165" s="125">
        <v>27.2</v>
      </c>
      <c r="D165" s="136">
        <v>2.6</v>
      </c>
      <c r="E165" s="137">
        <v>14.5</v>
      </c>
      <c r="F165" s="126">
        <v>74.5</v>
      </c>
    </row>
    <row r="166" spans="1:6" ht="15" x14ac:dyDescent="0.25">
      <c r="A166" s="70" t="s">
        <v>55</v>
      </c>
      <c r="B166" s="127"/>
      <c r="C166" s="127"/>
      <c r="D166" s="127"/>
      <c r="E166" s="127"/>
      <c r="F166" s="127"/>
    </row>
    <row r="167" spans="1:6" ht="14.25" customHeight="1" x14ac:dyDescent="0.2">
      <c r="A167" s="57" t="s">
        <v>211</v>
      </c>
    </row>
  </sheetData>
  <pageMargins left="0.7" right="0.7" top="0.75" bottom="0.75" header="0.3" footer="0.3"/>
  <pageSetup paperSize="9" scale="25"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4A43B4-B488-48AC-B93F-788CEAE400AF}">
  <sheetPr codeName="Sheet45"/>
  <dimension ref="A1:E10"/>
  <sheetViews>
    <sheetView workbookViewId="0">
      <selection activeCell="L49" sqref="L49"/>
    </sheetView>
  </sheetViews>
  <sheetFormatPr defaultColWidth="8.7109375" defaultRowHeight="14.25" x14ac:dyDescent="0.2"/>
  <cols>
    <col min="1" max="1" width="16" style="9" customWidth="1"/>
    <col min="2" max="2" width="28.28515625" style="9" customWidth="1"/>
    <col min="3" max="3" width="30" style="9" customWidth="1"/>
    <col min="4" max="4" width="29.5703125" style="9" customWidth="1"/>
    <col min="5" max="5" width="28.28515625" style="9" customWidth="1"/>
    <col min="6" max="16384" width="8.7109375" style="9"/>
  </cols>
  <sheetData>
    <row r="1" spans="1:5" ht="15" x14ac:dyDescent="0.25">
      <c r="A1" s="56" t="s">
        <v>226</v>
      </c>
    </row>
    <row r="3" spans="1:5" s="76" customFormat="1" ht="56.25" customHeight="1" x14ac:dyDescent="0.2">
      <c r="A3" s="139" t="s">
        <v>67</v>
      </c>
      <c r="B3" s="60" t="s">
        <v>83</v>
      </c>
      <c r="C3" s="60" t="s">
        <v>84</v>
      </c>
      <c r="D3" s="60" t="s">
        <v>85</v>
      </c>
      <c r="E3" s="140" t="s">
        <v>86</v>
      </c>
    </row>
    <row r="4" spans="1:5" x14ac:dyDescent="0.2">
      <c r="A4" s="141" t="s">
        <v>87</v>
      </c>
      <c r="B4" s="142">
        <v>12</v>
      </c>
      <c r="C4" s="142">
        <v>272</v>
      </c>
      <c r="D4" s="142">
        <v>458</v>
      </c>
      <c r="E4" s="143">
        <v>742</v>
      </c>
    </row>
    <row r="5" spans="1:5" x14ac:dyDescent="0.2">
      <c r="A5" s="141" t="s">
        <v>88</v>
      </c>
      <c r="B5" s="142">
        <v>79</v>
      </c>
      <c r="C5" s="142">
        <v>663</v>
      </c>
      <c r="D5" s="142">
        <v>991</v>
      </c>
      <c r="E5" s="143">
        <v>1733</v>
      </c>
    </row>
    <row r="6" spans="1:5" x14ac:dyDescent="0.2">
      <c r="A6" s="144" t="s">
        <v>89</v>
      </c>
      <c r="B6" s="145">
        <v>6</v>
      </c>
      <c r="C6" s="145">
        <v>212</v>
      </c>
      <c r="D6" s="145">
        <v>474</v>
      </c>
      <c r="E6" s="146">
        <v>692</v>
      </c>
    </row>
    <row r="7" spans="1:5" ht="15" x14ac:dyDescent="0.25">
      <c r="A7" s="147" t="s">
        <v>90</v>
      </c>
      <c r="B7" s="148">
        <v>97</v>
      </c>
      <c r="C7" s="148">
        <v>1147</v>
      </c>
      <c r="D7" s="148">
        <v>1923</v>
      </c>
      <c r="E7" s="149">
        <v>3167</v>
      </c>
    </row>
    <row r="8" spans="1:5" x14ac:dyDescent="0.2">
      <c r="A8" s="150" t="s">
        <v>91</v>
      </c>
      <c r="B8" s="142"/>
      <c r="C8" s="142"/>
      <c r="D8" s="142"/>
      <c r="E8" s="142"/>
    </row>
    <row r="9" spans="1:5" x14ac:dyDescent="0.2">
      <c r="A9" s="150" t="s">
        <v>174</v>
      </c>
    </row>
    <row r="10" spans="1:5" x14ac:dyDescent="0.2">
      <c r="A10" s="150" t="s">
        <v>92</v>
      </c>
    </row>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0D36C2-F2C3-46C7-864E-11933BA0E580}">
  <sheetPr codeName="Sheet46">
    <pageSetUpPr fitToPage="1"/>
  </sheetPr>
  <dimension ref="A1:H37"/>
  <sheetViews>
    <sheetView zoomScale="110" zoomScaleNormal="110" zoomScaleSheetLayoutView="50" workbookViewId="0">
      <selection activeCell="L49" sqref="L49"/>
    </sheetView>
  </sheetViews>
  <sheetFormatPr defaultColWidth="9.28515625" defaultRowHeight="14.25" x14ac:dyDescent="0.2"/>
  <cols>
    <col min="1" max="1" width="37.7109375" style="9" customWidth="1"/>
    <col min="2" max="2" width="17.7109375" style="9" customWidth="1"/>
    <col min="3" max="4" width="15.7109375" style="9" customWidth="1"/>
    <col min="5" max="5" width="17.7109375" style="9" customWidth="1"/>
    <col min="6" max="6" width="19.7109375" style="9" customWidth="1"/>
    <col min="7" max="7" width="20.42578125" style="9" customWidth="1"/>
    <col min="8" max="8" width="20.28515625" style="9" customWidth="1"/>
    <col min="9" max="9" width="12" style="9" customWidth="1"/>
    <col min="10" max="16384" width="9.28515625" style="9"/>
  </cols>
  <sheetData>
    <row r="1" spans="1:8" ht="15" x14ac:dyDescent="0.25">
      <c r="A1" s="56" t="s">
        <v>227</v>
      </c>
    </row>
    <row r="3" spans="1:8" ht="71.25" x14ac:dyDescent="0.2">
      <c r="A3" s="151" t="s">
        <v>67</v>
      </c>
      <c r="B3" s="152" t="s">
        <v>228</v>
      </c>
      <c r="C3" s="152" t="s">
        <v>229</v>
      </c>
      <c r="D3" s="153" t="s">
        <v>230</v>
      </c>
      <c r="E3" s="152" t="s">
        <v>231</v>
      </c>
      <c r="F3" s="154" t="s">
        <v>232</v>
      </c>
      <c r="G3" s="155" t="s">
        <v>93</v>
      </c>
      <c r="H3" s="156" t="s">
        <v>94</v>
      </c>
    </row>
    <row r="4" spans="1:8" x14ac:dyDescent="0.2">
      <c r="A4" s="141" t="s">
        <v>87</v>
      </c>
      <c r="B4" s="142">
        <v>148</v>
      </c>
      <c r="C4" s="157" t="s">
        <v>175</v>
      </c>
      <c r="D4" s="158">
        <v>-294</v>
      </c>
      <c r="E4" s="142">
        <v>164</v>
      </c>
      <c r="F4" s="159">
        <v>458</v>
      </c>
      <c r="G4" s="157" t="s">
        <v>233</v>
      </c>
      <c r="H4" s="160">
        <v>0.11</v>
      </c>
    </row>
    <row r="5" spans="1:8" x14ac:dyDescent="0.2">
      <c r="A5" s="141" t="s">
        <v>88</v>
      </c>
      <c r="B5" s="142">
        <v>346</v>
      </c>
      <c r="C5" s="157" t="s">
        <v>176</v>
      </c>
      <c r="D5" s="161">
        <v>-691</v>
      </c>
      <c r="E5" s="142">
        <v>300</v>
      </c>
      <c r="F5" s="159">
        <v>991</v>
      </c>
      <c r="G5" s="157" t="s">
        <v>234</v>
      </c>
      <c r="H5" s="160">
        <v>-0.13</v>
      </c>
    </row>
    <row r="6" spans="1:8" x14ac:dyDescent="0.2">
      <c r="A6" s="144" t="s">
        <v>89</v>
      </c>
      <c r="B6" s="145">
        <v>127</v>
      </c>
      <c r="C6" s="162" t="s">
        <v>177</v>
      </c>
      <c r="D6" s="163">
        <v>-300</v>
      </c>
      <c r="E6" s="145">
        <v>174</v>
      </c>
      <c r="F6" s="164">
        <v>474</v>
      </c>
      <c r="G6" s="162" t="s">
        <v>235</v>
      </c>
      <c r="H6" s="165">
        <v>0.37</v>
      </c>
    </row>
    <row r="7" spans="1:8" ht="15" x14ac:dyDescent="0.25">
      <c r="A7" s="147" t="s">
        <v>90</v>
      </c>
      <c r="B7" s="148">
        <v>621</v>
      </c>
      <c r="C7" s="166" t="s">
        <v>178</v>
      </c>
      <c r="D7" s="167">
        <v>-1285</v>
      </c>
      <c r="E7" s="148">
        <v>638</v>
      </c>
      <c r="F7" s="168">
        <v>1923</v>
      </c>
      <c r="G7" s="166" t="s">
        <v>236</v>
      </c>
      <c r="H7" s="169">
        <v>0.03</v>
      </c>
    </row>
    <row r="8" spans="1:8" x14ac:dyDescent="0.2">
      <c r="A8" s="150" t="s">
        <v>91</v>
      </c>
      <c r="B8" s="142"/>
      <c r="C8" s="157"/>
      <c r="D8" s="161"/>
      <c r="E8" s="142"/>
      <c r="F8" s="142"/>
      <c r="G8" s="157"/>
      <c r="H8" s="170"/>
    </row>
    <row r="9" spans="1:8" ht="9.75" customHeight="1" x14ac:dyDescent="0.2">
      <c r="A9" s="384"/>
      <c r="B9" s="384"/>
      <c r="C9" s="384"/>
      <c r="D9" s="384"/>
      <c r="E9" s="384"/>
      <c r="F9" s="384"/>
      <c r="G9" s="384"/>
      <c r="H9" s="384"/>
    </row>
    <row r="10" spans="1:8" hidden="1" x14ac:dyDescent="0.2">
      <c r="A10" s="384"/>
      <c r="B10" s="384"/>
      <c r="C10" s="384"/>
      <c r="D10" s="384"/>
      <c r="E10" s="384"/>
      <c r="F10" s="384"/>
      <c r="G10" s="384"/>
      <c r="H10" s="384"/>
    </row>
    <row r="11" spans="1:8" hidden="1" x14ac:dyDescent="0.2">
      <c r="A11" s="384"/>
      <c r="B11" s="384"/>
      <c r="C11" s="384"/>
      <c r="D11" s="384"/>
      <c r="E11" s="384"/>
      <c r="F11" s="384"/>
      <c r="G11" s="384"/>
      <c r="H11" s="384"/>
    </row>
    <row r="12" spans="1:8" hidden="1" x14ac:dyDescent="0.2">
      <c r="A12" s="384"/>
      <c r="B12" s="384"/>
      <c r="C12" s="384"/>
      <c r="D12" s="384"/>
      <c r="E12" s="384"/>
      <c r="F12" s="384"/>
      <c r="G12" s="384"/>
      <c r="H12" s="384"/>
    </row>
    <row r="13" spans="1:8" hidden="1" x14ac:dyDescent="0.2">
      <c r="A13" s="384"/>
      <c r="B13" s="384"/>
      <c r="C13" s="384"/>
      <c r="D13" s="384"/>
      <c r="E13" s="384"/>
      <c r="F13" s="384"/>
      <c r="G13" s="384"/>
      <c r="H13" s="384"/>
    </row>
    <row r="14" spans="1:8" hidden="1" x14ac:dyDescent="0.2">
      <c r="A14" s="384"/>
      <c r="B14" s="384"/>
      <c r="C14" s="384"/>
      <c r="D14" s="384"/>
      <c r="E14" s="384"/>
      <c r="F14" s="384"/>
      <c r="G14" s="384"/>
      <c r="H14" s="384"/>
    </row>
    <row r="15" spans="1:8" x14ac:dyDescent="0.2">
      <c r="A15" s="150" t="s">
        <v>95</v>
      </c>
    </row>
    <row r="16" spans="1:8" x14ac:dyDescent="0.2">
      <c r="A16" s="150" t="s">
        <v>96</v>
      </c>
      <c r="B16" s="171"/>
      <c r="C16" s="171"/>
      <c r="D16" s="171"/>
      <c r="E16" s="171"/>
      <c r="F16" s="171"/>
      <c r="G16" s="171"/>
      <c r="H16" s="171"/>
    </row>
    <row r="17" spans="1:8" x14ac:dyDescent="0.2">
      <c r="A17" s="57" t="s">
        <v>49</v>
      </c>
    </row>
    <row r="20" spans="1:8" ht="15" x14ac:dyDescent="0.25">
      <c r="A20" s="56" t="s">
        <v>237</v>
      </c>
    </row>
    <row r="22" spans="1:8" ht="71.25" x14ac:dyDescent="0.2">
      <c r="A22" s="151" t="s">
        <v>67</v>
      </c>
      <c r="B22" s="152" t="s">
        <v>228</v>
      </c>
      <c r="C22" s="152" t="s">
        <v>229</v>
      </c>
      <c r="D22" s="153" t="s">
        <v>230</v>
      </c>
      <c r="E22" s="152" t="s">
        <v>231</v>
      </c>
      <c r="F22" s="154" t="s">
        <v>232</v>
      </c>
      <c r="G22" s="155" t="s">
        <v>93</v>
      </c>
      <c r="H22" s="156" t="s">
        <v>94</v>
      </c>
    </row>
    <row r="23" spans="1:8" x14ac:dyDescent="0.2">
      <c r="A23" s="141" t="s">
        <v>22</v>
      </c>
      <c r="B23" s="142">
        <v>161</v>
      </c>
      <c r="C23" s="157">
        <v>496</v>
      </c>
      <c r="D23" s="158">
        <v>-476</v>
      </c>
      <c r="E23" s="142">
        <v>181</v>
      </c>
      <c r="F23" s="159">
        <v>657</v>
      </c>
      <c r="G23" s="157" t="s">
        <v>238</v>
      </c>
      <c r="H23" s="172">
        <v>0.12</v>
      </c>
    </row>
    <row r="24" spans="1:8" x14ac:dyDescent="0.2">
      <c r="A24" s="141" t="s">
        <v>28</v>
      </c>
      <c r="B24" s="142">
        <v>178</v>
      </c>
      <c r="C24" s="157">
        <v>269</v>
      </c>
      <c r="D24" s="161">
        <v>-263</v>
      </c>
      <c r="E24" s="142">
        <v>184</v>
      </c>
      <c r="F24" s="159">
        <v>447</v>
      </c>
      <c r="G24" s="157" t="s">
        <v>239</v>
      </c>
      <c r="H24" s="172">
        <v>0.03</v>
      </c>
    </row>
    <row r="25" spans="1:8" x14ac:dyDescent="0.2">
      <c r="A25" s="141" t="s">
        <v>36</v>
      </c>
      <c r="B25" s="142">
        <v>73</v>
      </c>
      <c r="C25" s="157">
        <v>176</v>
      </c>
      <c r="D25" s="161">
        <v>-168</v>
      </c>
      <c r="E25" s="142">
        <v>81</v>
      </c>
      <c r="F25" s="159">
        <v>249</v>
      </c>
      <c r="G25" s="157" t="s">
        <v>240</v>
      </c>
      <c r="H25" s="172">
        <v>0.11</v>
      </c>
    </row>
    <row r="26" spans="1:8" x14ac:dyDescent="0.2">
      <c r="A26" s="144" t="s">
        <v>40</v>
      </c>
      <c r="B26" s="145">
        <v>209</v>
      </c>
      <c r="C26" s="162">
        <v>361</v>
      </c>
      <c r="D26" s="163">
        <v>-378</v>
      </c>
      <c r="E26" s="145">
        <v>192</v>
      </c>
      <c r="F26" s="164">
        <v>570</v>
      </c>
      <c r="G26" s="162" t="s">
        <v>241</v>
      </c>
      <c r="H26" s="173">
        <v>-0.08</v>
      </c>
    </row>
    <row r="27" spans="1:8" ht="15" x14ac:dyDescent="0.25">
      <c r="A27" s="147" t="s">
        <v>90</v>
      </c>
      <c r="B27" s="148">
        <v>621</v>
      </c>
      <c r="C27" s="166">
        <v>1302</v>
      </c>
      <c r="D27" s="167">
        <v>-1285</v>
      </c>
      <c r="E27" s="148">
        <v>638</v>
      </c>
      <c r="F27" s="168">
        <v>1923</v>
      </c>
      <c r="G27" s="166" t="s">
        <v>236</v>
      </c>
      <c r="H27" s="169">
        <v>0.03</v>
      </c>
    </row>
    <row r="28" spans="1:8" x14ac:dyDescent="0.2">
      <c r="A28" s="150" t="s">
        <v>91</v>
      </c>
      <c r="B28" s="142"/>
      <c r="C28" s="157"/>
      <c r="D28" s="161"/>
      <c r="E28" s="142"/>
      <c r="F28" s="142"/>
      <c r="G28" s="157"/>
      <c r="H28" s="170"/>
    </row>
    <row r="29" spans="1:8" ht="4.5" customHeight="1" x14ac:dyDescent="0.2">
      <c r="A29" s="384"/>
      <c r="B29" s="384"/>
      <c r="C29" s="384"/>
      <c r="D29" s="384"/>
      <c r="E29" s="384"/>
      <c r="F29" s="384"/>
      <c r="G29" s="384"/>
      <c r="H29" s="384"/>
    </row>
    <row r="30" spans="1:8" hidden="1" x14ac:dyDescent="0.2">
      <c r="A30" s="384"/>
      <c r="B30" s="384"/>
      <c r="C30" s="384"/>
      <c r="D30" s="384"/>
      <c r="E30" s="384"/>
      <c r="F30" s="384"/>
      <c r="G30" s="384"/>
      <c r="H30" s="384"/>
    </row>
    <row r="31" spans="1:8" hidden="1" x14ac:dyDescent="0.2">
      <c r="A31" s="384"/>
      <c r="B31" s="384"/>
      <c r="C31" s="384"/>
      <c r="D31" s="384"/>
      <c r="E31" s="384"/>
      <c r="F31" s="384"/>
      <c r="G31" s="384"/>
      <c r="H31" s="384"/>
    </row>
    <row r="32" spans="1:8" hidden="1" x14ac:dyDescent="0.2">
      <c r="A32" s="384"/>
      <c r="B32" s="384"/>
      <c r="C32" s="384"/>
      <c r="D32" s="384"/>
      <c r="E32" s="384"/>
      <c r="F32" s="384"/>
      <c r="G32" s="384"/>
      <c r="H32" s="384"/>
    </row>
    <row r="33" spans="1:8" hidden="1" x14ac:dyDescent="0.2">
      <c r="A33" s="384"/>
      <c r="B33" s="384"/>
      <c r="C33" s="384"/>
      <c r="D33" s="384"/>
      <c r="E33" s="384"/>
      <c r="F33" s="384"/>
      <c r="G33" s="384"/>
      <c r="H33" s="384"/>
    </row>
    <row r="34" spans="1:8" hidden="1" x14ac:dyDescent="0.2">
      <c r="A34" s="384"/>
      <c r="B34" s="384"/>
      <c r="C34" s="384"/>
      <c r="D34" s="384"/>
      <c r="E34" s="384"/>
      <c r="F34" s="384"/>
      <c r="G34" s="384"/>
      <c r="H34" s="384"/>
    </row>
    <row r="35" spans="1:8" x14ac:dyDescent="0.2">
      <c r="A35" s="150" t="s">
        <v>97</v>
      </c>
    </row>
    <row r="36" spans="1:8" x14ac:dyDescent="0.2">
      <c r="A36" s="150" t="s">
        <v>96</v>
      </c>
      <c r="B36" s="171"/>
      <c r="C36" s="171"/>
      <c r="D36" s="171"/>
      <c r="E36" s="171"/>
      <c r="F36" s="171"/>
      <c r="G36" s="171"/>
      <c r="H36" s="171"/>
    </row>
    <row r="37" spans="1:8" x14ac:dyDescent="0.2">
      <c r="A37" s="57" t="s">
        <v>49</v>
      </c>
    </row>
  </sheetData>
  <mergeCells count="2">
    <mergeCell ref="A9:H14"/>
    <mergeCell ref="A29:H34"/>
  </mergeCells>
  <pageMargins left="0.7" right="0.7" top="0.75" bottom="0.75" header="0.3" footer="0.3"/>
  <pageSetup paperSize="9" scale="6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D0961E-FF70-4A2E-AA9D-3D28B3FCB3B7}">
  <sheetPr codeName="Sheet79">
    <pageSetUpPr fitToPage="1"/>
  </sheetPr>
  <dimension ref="A1:I45"/>
  <sheetViews>
    <sheetView topLeftCell="A15" zoomScale="120" zoomScaleNormal="120" zoomScaleSheetLayoutView="100" workbookViewId="0">
      <selection activeCell="L49" sqref="L49"/>
    </sheetView>
  </sheetViews>
  <sheetFormatPr defaultColWidth="9.28515625" defaultRowHeight="14.25" x14ac:dyDescent="0.2"/>
  <cols>
    <col min="1" max="1" width="37" style="9" customWidth="1"/>
    <col min="2" max="2" width="11.28515625" style="9" customWidth="1"/>
    <col min="3" max="3" width="15.5703125" style="9" customWidth="1"/>
    <col min="4" max="4" width="12.28515625" style="9" customWidth="1"/>
    <col min="5" max="5" width="26" style="9" customWidth="1"/>
    <col min="6" max="16384" width="9.28515625" style="9"/>
  </cols>
  <sheetData>
    <row r="1" spans="1:9" ht="15" x14ac:dyDescent="0.25">
      <c r="A1" s="94" t="s">
        <v>242</v>
      </c>
      <c r="B1" s="17"/>
      <c r="C1" s="17"/>
      <c r="D1" s="17"/>
      <c r="E1" s="17"/>
      <c r="F1" s="17"/>
      <c r="G1" s="17"/>
      <c r="H1" s="17"/>
      <c r="I1" s="17"/>
    </row>
    <row r="2" spans="1:9" x14ac:dyDescent="0.2">
      <c r="A2" s="17"/>
      <c r="B2" s="18"/>
      <c r="C2" s="18"/>
      <c r="D2" s="18"/>
      <c r="E2" s="17"/>
      <c r="F2" s="17"/>
      <c r="G2" s="17"/>
      <c r="H2" s="17"/>
      <c r="I2" s="17"/>
    </row>
    <row r="3" spans="1:9" ht="28.5" customHeight="1" x14ac:dyDescent="0.2">
      <c r="A3" s="385" t="s">
        <v>67</v>
      </c>
      <c r="B3" s="387" t="s">
        <v>243</v>
      </c>
      <c r="C3" s="387"/>
      <c r="D3" s="388"/>
      <c r="E3" s="389" t="s">
        <v>98</v>
      </c>
      <c r="F3" s="17"/>
      <c r="G3" s="17"/>
      <c r="H3" s="17"/>
      <c r="I3" s="17"/>
    </row>
    <row r="4" spans="1:9" x14ac:dyDescent="0.2">
      <c r="A4" s="386"/>
      <c r="B4" s="21" t="s">
        <v>46</v>
      </c>
      <c r="C4" s="174" t="s">
        <v>99</v>
      </c>
      <c r="D4" s="175" t="s">
        <v>100</v>
      </c>
      <c r="E4" s="390"/>
      <c r="F4" s="17"/>
      <c r="G4" s="17"/>
      <c r="H4" s="17"/>
      <c r="I4" s="17"/>
    </row>
    <row r="5" spans="1:9" x14ac:dyDescent="0.2">
      <c r="A5" s="176" t="s">
        <v>87</v>
      </c>
      <c r="B5" s="17">
        <v>164</v>
      </c>
      <c r="C5" s="17"/>
      <c r="D5" s="177">
        <v>59</v>
      </c>
      <c r="E5" s="178">
        <v>0.36</v>
      </c>
      <c r="F5" s="17"/>
      <c r="G5" s="17"/>
      <c r="H5" s="17"/>
      <c r="I5" s="17"/>
    </row>
    <row r="6" spans="1:9" x14ac:dyDescent="0.2">
      <c r="A6" s="176" t="s">
        <v>88</v>
      </c>
      <c r="B6" s="17">
        <v>300</v>
      </c>
      <c r="C6" s="17"/>
      <c r="D6" s="177">
        <v>78</v>
      </c>
      <c r="E6" s="178">
        <v>0.26</v>
      </c>
      <c r="F6" s="17"/>
      <c r="G6" s="17"/>
      <c r="H6" s="17"/>
      <c r="I6" s="17"/>
    </row>
    <row r="7" spans="1:9" x14ac:dyDescent="0.2">
      <c r="A7" s="179" t="s">
        <v>89</v>
      </c>
      <c r="B7" s="18">
        <v>174</v>
      </c>
      <c r="C7" s="18"/>
      <c r="D7" s="180">
        <v>59</v>
      </c>
      <c r="E7" s="181">
        <v>0.34</v>
      </c>
      <c r="F7" s="17"/>
      <c r="G7" s="17"/>
      <c r="H7" s="17"/>
      <c r="I7" s="17"/>
    </row>
    <row r="8" spans="1:9" ht="15" x14ac:dyDescent="0.25">
      <c r="A8" s="182" t="s">
        <v>46</v>
      </c>
      <c r="B8" s="183">
        <v>638</v>
      </c>
      <c r="C8" s="183"/>
      <c r="D8" s="183">
        <v>196</v>
      </c>
      <c r="E8" s="184">
        <v>0.31</v>
      </c>
      <c r="F8" s="17"/>
      <c r="G8" s="17"/>
      <c r="H8" s="17"/>
      <c r="I8" s="17"/>
    </row>
    <row r="9" spans="1:9" x14ac:dyDescent="0.2">
      <c r="A9" s="54" t="s">
        <v>91</v>
      </c>
      <c r="B9" s="177"/>
      <c r="C9" s="177"/>
      <c r="D9" s="177"/>
      <c r="E9" s="185"/>
      <c r="F9" s="17"/>
      <c r="G9" s="17"/>
      <c r="H9" s="17"/>
      <c r="I9" s="17"/>
    </row>
    <row r="10" spans="1:9" x14ac:dyDescent="0.2">
      <c r="A10" s="54" t="s">
        <v>49</v>
      </c>
      <c r="B10" s="17"/>
      <c r="C10" s="17"/>
      <c r="D10" s="17"/>
      <c r="E10" s="17"/>
      <c r="F10" s="17"/>
      <c r="G10" s="17"/>
      <c r="H10" s="17"/>
      <c r="I10" s="17"/>
    </row>
    <row r="13" spans="1:9" ht="15" x14ac:dyDescent="0.25">
      <c r="A13" s="94" t="s">
        <v>244</v>
      </c>
      <c r="B13" s="186"/>
      <c r="C13" s="186"/>
      <c r="D13" s="186"/>
      <c r="E13" s="186"/>
    </row>
    <row r="14" spans="1:9" x14ac:dyDescent="0.2">
      <c r="A14" s="17"/>
      <c r="B14" s="17"/>
      <c r="C14" s="17"/>
      <c r="D14" s="17"/>
      <c r="E14" s="17"/>
    </row>
    <row r="15" spans="1:9" ht="28.5" customHeight="1" x14ac:dyDescent="0.2">
      <c r="A15" s="385" t="s">
        <v>101</v>
      </c>
      <c r="B15" s="387" t="s">
        <v>243</v>
      </c>
      <c r="C15" s="387"/>
      <c r="D15" s="388"/>
      <c r="E15" s="389" t="s">
        <v>98</v>
      </c>
    </row>
    <row r="16" spans="1:9" x14ac:dyDescent="0.2">
      <c r="A16" s="386"/>
      <c r="B16" s="21" t="s">
        <v>46</v>
      </c>
      <c r="C16" s="174" t="s">
        <v>99</v>
      </c>
      <c r="D16" s="175" t="s">
        <v>100</v>
      </c>
      <c r="E16" s="390"/>
    </row>
    <row r="17" spans="1:5" x14ac:dyDescent="0.2">
      <c r="A17" s="176" t="s">
        <v>63</v>
      </c>
      <c r="B17" s="17">
        <v>181</v>
      </c>
      <c r="C17" s="17"/>
      <c r="D17" s="177">
        <v>32</v>
      </c>
      <c r="E17" s="178">
        <v>0.18</v>
      </c>
    </row>
    <row r="18" spans="1:5" x14ac:dyDescent="0.2">
      <c r="A18" s="176" t="s">
        <v>102</v>
      </c>
      <c r="B18" s="17">
        <v>184</v>
      </c>
      <c r="C18" s="17"/>
      <c r="D18" s="177">
        <v>78</v>
      </c>
      <c r="E18" s="178">
        <v>0.42</v>
      </c>
    </row>
    <row r="19" spans="1:5" x14ac:dyDescent="0.2">
      <c r="A19" s="176" t="s">
        <v>103</v>
      </c>
      <c r="B19" s="17">
        <v>81</v>
      </c>
      <c r="C19" s="17"/>
      <c r="D19" s="177">
        <v>22</v>
      </c>
      <c r="E19" s="178">
        <v>0.27</v>
      </c>
    </row>
    <row r="20" spans="1:5" x14ac:dyDescent="0.2">
      <c r="A20" s="179" t="s">
        <v>40</v>
      </c>
      <c r="B20" s="18">
        <v>192</v>
      </c>
      <c r="C20" s="18"/>
      <c r="D20" s="180">
        <v>64</v>
      </c>
      <c r="E20" s="181">
        <v>0.33</v>
      </c>
    </row>
    <row r="21" spans="1:5" ht="15" x14ac:dyDescent="0.25">
      <c r="A21" s="182" t="s">
        <v>46</v>
      </c>
      <c r="B21" s="183">
        <v>638</v>
      </c>
      <c r="C21" s="183"/>
      <c r="D21" s="183">
        <v>196</v>
      </c>
      <c r="E21" s="184">
        <v>0.31</v>
      </c>
    </row>
    <row r="22" spans="1:5" x14ac:dyDescent="0.2">
      <c r="A22" s="54" t="s">
        <v>49</v>
      </c>
      <c r="B22" s="177"/>
      <c r="C22" s="177"/>
      <c r="D22" s="177"/>
      <c r="E22" s="185"/>
    </row>
    <row r="23" spans="1:5" x14ac:dyDescent="0.2">
      <c r="A23" s="17"/>
      <c r="B23" s="177"/>
      <c r="C23" s="177"/>
      <c r="D23" s="17"/>
      <c r="E23" s="17"/>
    </row>
    <row r="25" spans="1:5" ht="15" x14ac:dyDescent="0.25">
      <c r="A25" s="56" t="s">
        <v>245</v>
      </c>
    </row>
    <row r="27" spans="1:5" ht="28.5" customHeight="1" x14ac:dyDescent="0.2">
      <c r="A27" s="385" t="s">
        <v>101</v>
      </c>
      <c r="B27" s="387" t="s">
        <v>243</v>
      </c>
      <c r="C27" s="387"/>
      <c r="D27" s="388"/>
      <c r="E27" s="389" t="s">
        <v>98</v>
      </c>
    </row>
    <row r="28" spans="1:5" x14ac:dyDescent="0.2">
      <c r="A28" s="386"/>
      <c r="B28" s="21" t="s">
        <v>46</v>
      </c>
      <c r="C28" s="174" t="s">
        <v>99</v>
      </c>
      <c r="D28" s="175" t="s">
        <v>100</v>
      </c>
      <c r="E28" s="390"/>
    </row>
    <row r="29" spans="1:5" x14ac:dyDescent="0.2">
      <c r="A29" s="9" t="s">
        <v>104</v>
      </c>
      <c r="B29" s="17">
        <v>607</v>
      </c>
      <c r="C29" s="177"/>
      <c r="D29" s="142">
        <v>190</v>
      </c>
      <c r="E29" s="178">
        <v>0.31</v>
      </c>
    </row>
    <row r="30" spans="1:5" x14ac:dyDescent="0.2">
      <c r="A30" s="58" t="s">
        <v>105</v>
      </c>
      <c r="B30" s="18">
        <v>27</v>
      </c>
      <c r="C30" s="180"/>
      <c r="D30" s="145">
        <v>6</v>
      </c>
      <c r="E30" s="181">
        <v>0.22</v>
      </c>
    </row>
    <row r="31" spans="1:5" ht="15" x14ac:dyDescent="0.25">
      <c r="A31" s="182" t="s">
        <v>46</v>
      </c>
      <c r="B31" s="183">
        <v>638</v>
      </c>
      <c r="C31" s="183"/>
      <c r="D31" s="183">
        <v>196</v>
      </c>
      <c r="E31" s="184">
        <v>0.31</v>
      </c>
    </row>
    <row r="32" spans="1:5" x14ac:dyDescent="0.2">
      <c r="A32" s="54" t="s">
        <v>49</v>
      </c>
    </row>
    <row r="35" spans="1:5" ht="15" x14ac:dyDescent="0.25">
      <c r="A35" s="56" t="s">
        <v>246</v>
      </c>
    </row>
    <row r="37" spans="1:5" x14ac:dyDescent="0.2">
      <c r="A37" s="385" t="s">
        <v>106</v>
      </c>
      <c r="B37" s="387" t="s">
        <v>243</v>
      </c>
      <c r="C37" s="387"/>
      <c r="D37" s="388"/>
      <c r="E37" s="389" t="s">
        <v>98</v>
      </c>
    </row>
    <row r="38" spans="1:5" x14ac:dyDescent="0.2">
      <c r="A38" s="386"/>
      <c r="B38" s="21" t="s">
        <v>46</v>
      </c>
      <c r="C38" s="174" t="s">
        <v>99</v>
      </c>
      <c r="D38" s="175" t="s">
        <v>100</v>
      </c>
      <c r="E38" s="390"/>
    </row>
    <row r="39" spans="1:5" x14ac:dyDescent="0.2">
      <c r="A39" s="187" t="s">
        <v>247</v>
      </c>
      <c r="B39" s="25">
        <v>7</v>
      </c>
      <c r="C39" s="188"/>
      <c r="D39" s="189">
        <v>5</v>
      </c>
      <c r="E39" s="190">
        <v>0.71</v>
      </c>
    </row>
    <row r="40" spans="1:5" x14ac:dyDescent="0.2">
      <c r="A40" s="16">
        <v>2021</v>
      </c>
      <c r="B40" s="40">
        <v>12</v>
      </c>
      <c r="C40" s="177"/>
      <c r="D40" s="157">
        <v>11</v>
      </c>
      <c r="E40" s="191">
        <v>0.92</v>
      </c>
    </row>
    <row r="41" spans="1:5" x14ac:dyDescent="0.2">
      <c r="A41" s="16">
        <v>2022</v>
      </c>
      <c r="B41" s="40">
        <v>46</v>
      </c>
      <c r="C41" s="177"/>
      <c r="D41" s="157">
        <v>40</v>
      </c>
      <c r="E41" s="191">
        <v>0.87</v>
      </c>
    </row>
    <row r="42" spans="1:5" x14ac:dyDescent="0.2">
      <c r="A42" s="16">
        <v>2023</v>
      </c>
      <c r="B42" s="40">
        <v>568</v>
      </c>
      <c r="C42" s="177"/>
      <c r="D42" s="157">
        <v>80</v>
      </c>
      <c r="E42" s="191">
        <v>0.14000000000000001</v>
      </c>
    </row>
    <row r="43" spans="1:5" x14ac:dyDescent="0.2">
      <c r="A43" s="192">
        <v>2024</v>
      </c>
      <c r="B43" s="19">
        <v>634</v>
      </c>
      <c r="C43" s="180"/>
      <c r="D43" s="162">
        <v>137</v>
      </c>
      <c r="E43" s="193">
        <v>0.22</v>
      </c>
    </row>
    <row r="44" spans="1:5" ht="15" x14ac:dyDescent="0.25">
      <c r="A44" s="182" t="s">
        <v>46</v>
      </c>
      <c r="B44" s="194">
        <v>638</v>
      </c>
      <c r="C44" s="183"/>
      <c r="D44" s="194">
        <v>196</v>
      </c>
      <c r="E44" s="195">
        <v>0.31</v>
      </c>
    </row>
    <row r="45" spans="1:5" x14ac:dyDescent="0.2">
      <c r="A45" s="54" t="s">
        <v>49</v>
      </c>
    </row>
  </sheetData>
  <mergeCells count="12">
    <mergeCell ref="A3:A4"/>
    <mergeCell ref="B3:D3"/>
    <mergeCell ref="E3:E4"/>
    <mergeCell ref="A15:A16"/>
    <mergeCell ref="B15:D15"/>
    <mergeCell ref="E15:E16"/>
    <mergeCell ref="A27:A28"/>
    <mergeCell ref="B27:D27"/>
    <mergeCell ref="E27:E28"/>
    <mergeCell ref="A37:A38"/>
    <mergeCell ref="B37:D37"/>
    <mergeCell ref="E37:E38"/>
  </mergeCells>
  <pageMargins left="0.7" right="0.7" top="0.75" bottom="0.75" header="0.3" footer="0.3"/>
  <pageSetup paperSize="9" scale="87"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AA0A868EB91774FBBA1A7F303AAB198" ma:contentTypeVersion="16" ma:contentTypeDescription="Create a new document." ma:contentTypeScope="" ma:versionID="106211e2e57ef547b3fe99df8312c287">
  <xsd:schema xmlns:xsd="http://www.w3.org/2001/XMLSchema" xmlns:xs="http://www.w3.org/2001/XMLSchema" xmlns:p="http://schemas.microsoft.com/office/2006/metadata/properties" xmlns:ns2="34f83b31-e3a3-4c2d-9612-204a0f306fd9" xmlns:ns3="04738c6d-ecc8-46f1-821f-82e308eab3d9" targetNamespace="http://schemas.microsoft.com/office/2006/metadata/properties" ma:root="true" ma:fieldsID="4c0fe4847a4b51edf0f0dbc1c9be1065" ns2:_="" ns3:_="">
    <xsd:import namespace="34f83b31-e3a3-4c2d-9612-204a0f306fd9"/>
    <xsd:import namespace="04738c6d-ecc8-46f1-821f-82e308eab3d9"/>
    <xsd:element name="properties">
      <xsd:complexType>
        <xsd:sequence>
          <xsd:element name="documentManagement">
            <xsd:complexType>
              <xsd:all>
                <xsd:element ref="ns2:Source_x0020_Folder_x0020_Path" minOccurs="0"/>
                <xsd:element ref="ns2:File_x0020_System_x0020_Path" minOccurs="0"/>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element ref="ns2:lcf76f155ced4ddcb4097134ff3c332f" minOccurs="0"/>
                <xsd:element ref="ns3:TaxCatchAll"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4f83b31-e3a3-4c2d-9612-204a0f306fd9" elementFormDefault="qualified">
    <xsd:import namespace="http://schemas.microsoft.com/office/2006/documentManagement/types"/>
    <xsd:import namespace="http://schemas.microsoft.com/office/infopath/2007/PartnerControls"/>
    <xsd:element name="Source_x0020_Folder_x0020_Path" ma:index="8" nillable="true" ma:displayName="Source Folder Path" ma:description="" ma:internalName="Source_x0020_Folder_x0020_Path">
      <xsd:simpleType>
        <xsd:restriction base="dms:Text">
          <xsd:maxLength value="255"/>
        </xsd:restriction>
      </xsd:simpleType>
    </xsd:element>
    <xsd:element name="File_x0020_System_x0020_Path" ma:index="9" nillable="true" ma:displayName="File System Path" ma:description="" ma:internalName="File_x0020_System_x0020_Path">
      <xsd:simpleType>
        <xsd:restriction base="dms:Text">
          <xsd:maxLength value="255"/>
        </xsd:restriction>
      </xsd:simpleType>
    </xsd:element>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a9ff0b8c-5d72-4038-b2cd-f57bf310c636" ma:termSetId="09814cd3-568e-fe90-9814-8d621ff8fb84" ma:anchorId="fba54fb3-c3e1-fe81-a776-ca4b69148c4d" ma:open="true" ma:isKeyword="false">
      <xsd:complexType>
        <xsd:sequence>
          <xsd:element ref="pc:Terms" minOccurs="0" maxOccurs="1"/>
        </xsd:sequence>
      </xsd:complexType>
    </xsd:element>
    <xsd:element name="MediaServiceDateTaken" ma:index="23"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4738c6d-ecc8-46f1-821f-82e308eab3d9"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52b57d76-a735-41f5-af73-ae2e3534f78f}" ma:internalName="TaxCatchAll" ma:showField="CatchAllData" ma:web="11a5f3a2-2b8b-49dc-be9b-f5a5739f7cd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File_x0020_System_x0020_Path xmlns="34f83b31-e3a3-4c2d-9612-204a0f306fd9" xsi:nil="true"/>
    <Source_x0020_Folder_x0020_Path xmlns="34f83b31-e3a3-4c2d-9612-204a0f306fd9" xsi:nil="true"/>
    <TaxCatchAll xmlns="04738c6d-ecc8-46f1-821f-82e308eab3d9"/>
    <lcf76f155ced4ddcb4097134ff3c332f xmlns="34f83b31-e3a3-4c2d-9612-204a0f306fd9">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8C32990-5093-4DB2-B967-3202E6CF0AB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4f83b31-e3a3-4c2d-9612-204a0f306fd9"/>
    <ds:schemaRef ds:uri="04738c6d-ecc8-46f1-821f-82e308eab3d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D4172B6-40C1-41FA-8D87-6B4EE19DB9C4}">
  <ds:schemaRefs>
    <ds:schemaRef ds:uri="http://schemas.microsoft.com/office/infopath/2007/PartnerControls"/>
    <ds:schemaRef ds:uri="http://purl.org/dc/elements/1.1/"/>
    <ds:schemaRef ds:uri="http://schemas.microsoft.com/office/2006/metadata/properties"/>
    <ds:schemaRef ds:uri="04738c6d-ecc8-46f1-821f-82e308eab3d9"/>
    <ds:schemaRef ds:uri="http://purl.org/dc/terms/"/>
    <ds:schemaRef ds:uri="http://schemas.openxmlformats.org/package/2006/metadata/core-properties"/>
    <ds:schemaRef ds:uri="34f83b31-e3a3-4c2d-9612-204a0f306fd9"/>
    <ds:schemaRef ds:uri="http://schemas.microsoft.com/office/2006/documentManagement/types"/>
    <ds:schemaRef ds:uri="http://www.w3.org/XML/1998/namespace"/>
    <ds:schemaRef ds:uri="http://purl.org/dc/dcmitype/"/>
  </ds:schemaRefs>
</ds:datastoreItem>
</file>

<file path=customXml/itemProps3.xml><?xml version="1.0" encoding="utf-8"?>
<ds:datastoreItem xmlns:ds="http://schemas.openxmlformats.org/officeDocument/2006/customXml" ds:itemID="{788E8382-0450-4A32-A96F-0EC8CFDA2CC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20</vt:i4>
      </vt:variant>
      <vt:variant>
        <vt:lpstr>Named Ranges</vt:lpstr>
      </vt:variant>
      <vt:variant>
        <vt:i4>10</vt:i4>
      </vt:variant>
    </vt:vector>
  </HeadingPairs>
  <TitlesOfParts>
    <vt:vector size="30" baseType="lpstr">
      <vt:lpstr>Cover</vt:lpstr>
      <vt:lpstr>Content</vt:lpstr>
      <vt:lpstr>2.1</vt:lpstr>
      <vt:lpstr>2.2</vt:lpstr>
      <vt:lpstr>2.3</vt:lpstr>
      <vt:lpstr>2.4</vt:lpstr>
      <vt:lpstr>2.5</vt:lpstr>
      <vt:lpstr>2.6</vt:lpstr>
      <vt:lpstr>2.7</vt:lpstr>
      <vt:lpstr>2.8</vt:lpstr>
      <vt:lpstr>2.9</vt:lpstr>
      <vt:lpstr>2.10</vt:lpstr>
      <vt:lpstr>2.11</vt:lpstr>
      <vt:lpstr>2.12</vt:lpstr>
      <vt:lpstr>2.13</vt:lpstr>
      <vt:lpstr>2.14</vt:lpstr>
      <vt:lpstr>2.15</vt:lpstr>
      <vt:lpstr>2.16</vt:lpstr>
      <vt:lpstr>2.17</vt:lpstr>
      <vt:lpstr>2.18</vt:lpstr>
      <vt:lpstr>'2.10'!Print_Area</vt:lpstr>
      <vt:lpstr>'2.11'!Print_Area</vt:lpstr>
      <vt:lpstr>'2.12'!Print_Area</vt:lpstr>
      <vt:lpstr>'2.13'!Print_Area</vt:lpstr>
      <vt:lpstr>'2.17'!Print_Area</vt:lpstr>
      <vt:lpstr>'2.4'!Print_Area</vt:lpstr>
      <vt:lpstr>'2.7'!Print_Area</vt:lpstr>
      <vt:lpstr>'2.8'!Print_Area</vt:lpstr>
      <vt:lpstr>Content!Print_Area</vt:lpstr>
      <vt:lpstr>Cover!Print_Area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Siley-Watt, Jae D (People-Sec-SCO OfficeSpt)</dc:creator>
  <cp:lastModifiedBy>Siley-Watt, Jae D (People-Sec-SCO OfficeSpt)</cp:lastModifiedBy>
  <dcterms:created xsi:type="dcterms:W3CDTF">2025-05-12T09:38:21Z</dcterms:created>
  <dcterms:modified xsi:type="dcterms:W3CDTF">2025-07-01T11:35:21Z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a60473-494b-4586-a1bb-b0e663054676_Enabled">
    <vt:lpwstr>true</vt:lpwstr>
  </property>
  <property fmtid="{D5CDD505-2E9C-101B-9397-08002B2CF9AE}" pid="3" name="MSIP_Label_d8a60473-494b-4586-a1bb-b0e663054676_SetDate">
    <vt:lpwstr>2025-05-12T10:30:54Z</vt:lpwstr>
  </property>
  <property fmtid="{D5CDD505-2E9C-101B-9397-08002B2CF9AE}" pid="4" name="MSIP_Label_d8a60473-494b-4586-a1bb-b0e663054676_Method">
    <vt:lpwstr>Privileged</vt:lpwstr>
  </property>
  <property fmtid="{D5CDD505-2E9C-101B-9397-08002B2CF9AE}" pid="5" name="MSIP_Label_d8a60473-494b-4586-a1bb-b0e663054676_Name">
    <vt:lpwstr>MOD-1-O-‘UNMARKED’</vt:lpwstr>
  </property>
  <property fmtid="{D5CDD505-2E9C-101B-9397-08002B2CF9AE}" pid="6" name="MSIP_Label_d8a60473-494b-4586-a1bb-b0e663054676_SiteId">
    <vt:lpwstr>be7760ed-5953-484b-ae95-d0a16dfa09e5</vt:lpwstr>
  </property>
  <property fmtid="{D5CDD505-2E9C-101B-9397-08002B2CF9AE}" pid="7" name="MSIP_Label_d8a60473-494b-4586-a1bb-b0e663054676_ActionId">
    <vt:lpwstr>97392e38-7f25-4fce-91a8-5631d40c67b4</vt:lpwstr>
  </property>
  <property fmtid="{D5CDD505-2E9C-101B-9397-08002B2CF9AE}" pid="8" name="MSIP_Label_d8a60473-494b-4586-a1bb-b0e663054676_ContentBits">
    <vt:lpwstr>0</vt:lpwstr>
  </property>
  <property fmtid="{D5CDD505-2E9C-101B-9397-08002B2CF9AE}" pid="9" name="ContentTypeId">
    <vt:lpwstr>0x010100FAA0A868EB91774FBBA1A7F303AAB198</vt:lpwstr>
  </property>
</Properties>
</file>